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2\2020\4to Trimestre 2020\0 GENERACION\"/>
    </mc:Choice>
  </mc:AlternateContent>
  <bookViews>
    <workbookView xWindow="0" yWindow="0" windowWidth="15360" windowHeight="8340" tabRatio="885" activeTab="3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62913"/>
</workbook>
</file>

<file path=xl/calcChain.xml><?xml version="1.0" encoding="utf-8"?>
<calcChain xmlns="http://schemas.openxmlformats.org/spreadsheetml/2006/main">
  <c r="E61" i="4" l="1"/>
  <c r="H61" i="4" s="1"/>
  <c r="E60" i="4"/>
  <c r="H60" i="4" s="1"/>
  <c r="E59" i="4"/>
  <c r="H59" i="4" s="1"/>
  <c r="E58" i="4"/>
  <c r="H58" i="4" s="1"/>
  <c r="E57" i="4"/>
  <c r="H57" i="4" s="1"/>
  <c r="E56" i="4"/>
  <c r="H56" i="4" s="1"/>
  <c r="E55" i="4"/>
  <c r="H55" i="4" s="1"/>
  <c r="E54" i="4"/>
  <c r="H54" i="4" s="1"/>
  <c r="E53" i="4"/>
  <c r="H53" i="4" s="1"/>
  <c r="E52" i="4"/>
  <c r="H52" i="4" s="1"/>
  <c r="E51" i="4"/>
  <c r="H51" i="4" s="1"/>
  <c r="E50" i="4"/>
  <c r="H50" i="4" s="1"/>
  <c r="E49" i="4"/>
  <c r="H49" i="4" s="1"/>
  <c r="E48" i="4"/>
  <c r="H48" i="4" s="1"/>
  <c r="E47" i="4"/>
  <c r="H47" i="4" s="1"/>
  <c r="E46" i="4"/>
  <c r="H46" i="4" s="1"/>
  <c r="E45" i="4"/>
  <c r="H45" i="4" s="1"/>
  <c r="E44" i="4"/>
  <c r="H44" i="4" s="1"/>
  <c r="E43" i="4"/>
  <c r="H43" i="4" s="1"/>
  <c r="E42" i="4"/>
  <c r="H42" i="4" s="1"/>
  <c r="E41" i="4"/>
  <c r="H41" i="4" s="1"/>
  <c r="E40" i="4"/>
  <c r="H40" i="4" s="1"/>
  <c r="E39" i="4"/>
  <c r="H39" i="4" s="1"/>
  <c r="E38" i="4"/>
  <c r="H38" i="4" s="1"/>
  <c r="E37" i="4"/>
  <c r="H37" i="4" s="1"/>
  <c r="E36" i="4"/>
  <c r="H36" i="4" s="1"/>
  <c r="E35" i="4"/>
  <c r="H35" i="4" s="1"/>
  <c r="E34" i="4"/>
  <c r="H34" i="4" s="1"/>
  <c r="E33" i="4"/>
  <c r="H33" i="4" s="1"/>
  <c r="E32" i="4"/>
  <c r="H32" i="4" s="1"/>
  <c r="E31" i="4"/>
  <c r="H31" i="4" s="1"/>
  <c r="E30" i="4"/>
  <c r="H30" i="4" s="1"/>
  <c r="E29" i="4"/>
  <c r="H29" i="4" s="1"/>
  <c r="E28" i="4"/>
  <c r="H28" i="4" s="1"/>
  <c r="E27" i="4"/>
  <c r="H27" i="4" s="1"/>
  <c r="E26" i="4"/>
  <c r="H26" i="4" s="1"/>
  <c r="E25" i="4"/>
  <c r="H25" i="4" s="1"/>
  <c r="E24" i="4"/>
  <c r="H24" i="4" s="1"/>
  <c r="E23" i="4"/>
  <c r="H23" i="4" s="1"/>
  <c r="E22" i="4"/>
  <c r="H22" i="4" s="1"/>
  <c r="E21" i="4"/>
  <c r="H21" i="4" s="1"/>
  <c r="E20" i="4"/>
  <c r="H20" i="4" s="1"/>
  <c r="E19" i="4"/>
  <c r="H19" i="4" s="1"/>
  <c r="E18" i="4"/>
  <c r="H18" i="4" s="1"/>
  <c r="E17" i="4"/>
  <c r="H17" i="4" s="1"/>
  <c r="E16" i="4"/>
  <c r="H16" i="4" s="1"/>
  <c r="E15" i="4"/>
  <c r="H15" i="4" s="1"/>
  <c r="E14" i="4"/>
  <c r="H14" i="4" s="1"/>
  <c r="G100" i="4" l="1"/>
  <c r="F100" i="4"/>
  <c r="D100" i="4"/>
  <c r="H96" i="4"/>
  <c r="H94" i="4"/>
  <c r="H88" i="4"/>
  <c r="H86" i="4"/>
  <c r="E98" i="4"/>
  <c r="H98" i="4" s="1"/>
  <c r="E96" i="4"/>
  <c r="E94" i="4"/>
  <c r="E92" i="4"/>
  <c r="H92" i="4" s="1"/>
  <c r="E90" i="4"/>
  <c r="H90" i="4" s="1"/>
  <c r="E88" i="4"/>
  <c r="E86" i="4"/>
  <c r="C100" i="4"/>
  <c r="G78" i="4"/>
  <c r="F78" i="4"/>
  <c r="H76" i="4"/>
  <c r="E78" i="4"/>
  <c r="E76" i="4"/>
  <c r="E75" i="4"/>
  <c r="H75" i="4" s="1"/>
  <c r="E74" i="4"/>
  <c r="H74" i="4" s="1"/>
  <c r="E73" i="4"/>
  <c r="H73" i="4" s="1"/>
  <c r="H78" i="4" s="1"/>
  <c r="D78" i="4"/>
  <c r="C78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64" i="4"/>
  <c r="F64" i="4"/>
  <c r="D64" i="4"/>
  <c r="C64" i="4"/>
  <c r="H100" i="4" l="1"/>
  <c r="E100" i="4"/>
  <c r="H64" i="4"/>
  <c r="E64" i="4"/>
  <c r="H32" i="5" l="1"/>
  <c r="E40" i="5"/>
  <c r="H40" i="5" s="1"/>
  <c r="E39" i="5"/>
  <c r="H39" i="5" s="1"/>
  <c r="E38" i="5"/>
  <c r="E37" i="5"/>
  <c r="H37" i="5" s="1"/>
  <c r="E34" i="5"/>
  <c r="H34" i="5" s="1"/>
  <c r="E33" i="5"/>
  <c r="H33" i="5" s="1"/>
  <c r="E32" i="5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3" i="5"/>
  <c r="H23" i="5" s="1"/>
  <c r="E22" i="5"/>
  <c r="H22" i="5" s="1"/>
  <c r="E21" i="5"/>
  <c r="H21" i="5" s="1"/>
  <c r="E20" i="5"/>
  <c r="H20" i="5" s="1"/>
  <c r="E19" i="5"/>
  <c r="H19" i="5" s="1"/>
  <c r="E18" i="5"/>
  <c r="H18" i="5" s="1"/>
  <c r="E17" i="5"/>
  <c r="H17" i="5" s="1"/>
  <c r="E14" i="5"/>
  <c r="H14" i="5" s="1"/>
  <c r="E13" i="5"/>
  <c r="E12" i="5"/>
  <c r="H12" i="5" s="1"/>
  <c r="E11" i="5"/>
  <c r="H11" i="5" s="1"/>
  <c r="E10" i="5"/>
  <c r="H10" i="5" s="1"/>
  <c r="E9" i="5"/>
  <c r="H9" i="5" s="1"/>
  <c r="E8" i="5"/>
  <c r="H8" i="5" s="1"/>
  <c r="E7" i="5"/>
  <c r="H7" i="5" s="1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6" i="5"/>
  <c r="G16" i="8"/>
  <c r="F16" i="8"/>
  <c r="E14" i="8"/>
  <c r="H14" i="8" s="1"/>
  <c r="E12" i="8"/>
  <c r="H12" i="8" s="1"/>
  <c r="E10" i="8"/>
  <c r="H10" i="8" s="1"/>
  <c r="E8" i="8"/>
  <c r="H8" i="8" s="1"/>
  <c r="E6" i="8"/>
  <c r="D16" i="8"/>
  <c r="C16" i="8"/>
  <c r="E6" i="6"/>
  <c r="H6" i="6" s="1"/>
  <c r="E7" i="6"/>
  <c r="H7" i="6" s="1"/>
  <c r="E8" i="6"/>
  <c r="H8" i="6" s="1"/>
  <c r="E9" i="6"/>
  <c r="H9" i="6" s="1"/>
  <c r="E10" i="6"/>
  <c r="H10" i="6" s="1"/>
  <c r="E11" i="6"/>
  <c r="E12" i="6"/>
  <c r="H12" i="6" s="1"/>
  <c r="H75" i="6"/>
  <c r="H74" i="6"/>
  <c r="H67" i="6"/>
  <c r="H66" i="6"/>
  <c r="H63" i="6"/>
  <c r="H62" i="6"/>
  <c r="H59" i="6"/>
  <c r="H58" i="6"/>
  <c r="H55" i="6"/>
  <c r="H51" i="6"/>
  <c r="H50" i="6"/>
  <c r="H46" i="6"/>
  <c r="H42" i="6"/>
  <c r="H39" i="6"/>
  <c r="H35" i="6"/>
  <c r="H31" i="6"/>
  <c r="H27" i="6"/>
  <c r="H11" i="6"/>
  <c r="E76" i="6"/>
  <c r="H76" i="6" s="1"/>
  <c r="E75" i="6"/>
  <c r="E74" i="6"/>
  <c r="E73" i="6"/>
  <c r="H73" i="6" s="1"/>
  <c r="E72" i="6"/>
  <c r="H72" i="6" s="1"/>
  <c r="E71" i="6"/>
  <c r="H71" i="6" s="1"/>
  <c r="E70" i="6"/>
  <c r="H70" i="6" s="1"/>
  <c r="E68" i="6"/>
  <c r="H68" i="6" s="1"/>
  <c r="E67" i="6"/>
  <c r="E66" i="6"/>
  <c r="E64" i="6"/>
  <c r="H64" i="6" s="1"/>
  <c r="E63" i="6"/>
  <c r="E62" i="6"/>
  <c r="E61" i="6"/>
  <c r="H61" i="6" s="1"/>
  <c r="E60" i="6"/>
  <c r="H60" i="6" s="1"/>
  <c r="E59" i="6"/>
  <c r="E58" i="6"/>
  <c r="E56" i="6"/>
  <c r="H56" i="6" s="1"/>
  <c r="E55" i="6"/>
  <c r="E54" i="6"/>
  <c r="H54" i="6" s="1"/>
  <c r="E52" i="6"/>
  <c r="H52" i="6" s="1"/>
  <c r="E51" i="6"/>
  <c r="E50" i="6"/>
  <c r="E49" i="6"/>
  <c r="H49" i="6" s="1"/>
  <c r="E48" i="6"/>
  <c r="H48" i="6" s="1"/>
  <c r="E47" i="6"/>
  <c r="H47" i="6" s="1"/>
  <c r="E46" i="6"/>
  <c r="E45" i="6"/>
  <c r="H45" i="6" s="1"/>
  <c r="E44" i="6"/>
  <c r="H44" i="6" s="1"/>
  <c r="E42" i="6"/>
  <c r="E41" i="6"/>
  <c r="H41" i="6" s="1"/>
  <c r="E40" i="6"/>
  <c r="H40" i="6" s="1"/>
  <c r="E39" i="6"/>
  <c r="E38" i="6"/>
  <c r="H38" i="6" s="1"/>
  <c r="E37" i="6"/>
  <c r="H37" i="6" s="1"/>
  <c r="E36" i="6"/>
  <c r="H36" i="6" s="1"/>
  <c r="E35" i="6"/>
  <c r="E34" i="6"/>
  <c r="H34" i="6" s="1"/>
  <c r="E32" i="6"/>
  <c r="H32" i="6" s="1"/>
  <c r="E31" i="6"/>
  <c r="E30" i="6"/>
  <c r="H30" i="6" s="1"/>
  <c r="E29" i="6"/>
  <c r="H29" i="6" s="1"/>
  <c r="E28" i="6"/>
  <c r="H28" i="6" s="1"/>
  <c r="E27" i="6"/>
  <c r="E26" i="6"/>
  <c r="H26" i="6" s="1"/>
  <c r="E25" i="6"/>
  <c r="H25" i="6" s="1"/>
  <c r="E24" i="6"/>
  <c r="H24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E53" i="6" s="1"/>
  <c r="H53" i="6" s="1"/>
  <c r="D43" i="6"/>
  <c r="D33" i="6"/>
  <c r="D23" i="6"/>
  <c r="D13" i="6"/>
  <c r="D5" i="6"/>
  <c r="C69" i="6"/>
  <c r="C65" i="6"/>
  <c r="E65" i="6" s="1"/>
  <c r="H65" i="6" s="1"/>
  <c r="C57" i="6"/>
  <c r="E57" i="6" s="1"/>
  <c r="H57" i="6" s="1"/>
  <c r="C53" i="6"/>
  <c r="C43" i="6"/>
  <c r="E43" i="6" s="1"/>
  <c r="C33" i="6"/>
  <c r="E33" i="6" s="1"/>
  <c r="C23" i="6"/>
  <c r="C13" i="6"/>
  <c r="C5" i="6"/>
  <c r="H25" i="5" l="1"/>
  <c r="C42" i="5"/>
  <c r="E16" i="8"/>
  <c r="E69" i="6"/>
  <c r="H69" i="6" s="1"/>
  <c r="H43" i="6"/>
  <c r="H33" i="6"/>
  <c r="E23" i="6"/>
  <c r="H23" i="6" s="1"/>
  <c r="E13" i="6"/>
  <c r="H13" i="6" s="1"/>
  <c r="F77" i="6"/>
  <c r="H16" i="5"/>
  <c r="H36" i="5"/>
  <c r="E36" i="5"/>
  <c r="H38" i="5"/>
  <c r="C77" i="6"/>
  <c r="H6" i="8"/>
  <c r="H16" i="8" s="1"/>
  <c r="E6" i="5"/>
  <c r="H13" i="5"/>
  <c r="H6" i="5" s="1"/>
  <c r="G77" i="6"/>
  <c r="D77" i="6"/>
  <c r="E5" i="6"/>
  <c r="D42" i="5"/>
  <c r="F42" i="5"/>
  <c r="G42" i="5"/>
  <c r="E25" i="5"/>
  <c r="E16" i="5"/>
  <c r="E42" i="5" l="1"/>
  <c r="H42" i="5"/>
  <c r="E77" i="6"/>
  <c r="H5" i="6"/>
  <c r="H77" i="6" s="1"/>
</calcChain>
</file>

<file path=xl/sharedStrings.xml><?xml version="1.0" encoding="utf-8"?>
<sst xmlns="http://schemas.openxmlformats.org/spreadsheetml/2006/main" count="247" uniqueCount="189">
  <si>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</si>
  <si>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</si>
  <si>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</si>
  <si>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</si>
  <si>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</si>
  <si>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</si>
  <si>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</si>
  <si>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</si>
  <si>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</si>
  <si>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</si>
  <si>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</si>
  <si>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</si>
  <si>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</si>
  <si>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</si>
  <si>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</si>
  <si>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</si>
  <si>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</si>
  <si>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</si>
  <si>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</si>
  <si>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</si>
  <si>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</si>
  <si>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</si>
  <si>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</si>
  <si>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</si>
  <si>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</si>
  <si>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</si>
  <si>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</si>
  <si>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</si>
  <si>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</si>
  <si>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</si>
  <si>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</si>
  <si>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</si>
  <si>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</si>
  <si>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</si>
  <si>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</si>
  <si>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</si>
  <si>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</si>
  <si>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</si>
  <si>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</si>
  <si>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</si>
  <si>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</si>
  <si>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</si>
  <si>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</si>
  <si>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</si>
  <si>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</si>
  <si>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</si>
  <si>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</si>
  <si>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</si>
  <si>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</si>
  <si>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</si>
  <si>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</si>
  <si>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</si>
  <si>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</si>
  <si>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</si>
  <si>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</si>
  <si>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</si>
  <si>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</si>
  <si>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</si>
  <si>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</si>
  <si>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</si>
  <si>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</si>
  <si>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</si>
  <si>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</si>
  <si>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</si>
  <si>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</si>
  <si>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</si>
  <si>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</si>
  <si>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</si>
  <si>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</si>
  <si>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</si>
  <si>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</si>
  <si>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</si>
  <si>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</si>
  <si>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</si>
  <si>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</si>
  <si>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</si>
  <si>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</si>
  <si>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</si>
  <si>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</si>
  <si>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</si>
  <si>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</si>
  <si>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</si>
  <si>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</si>
  <si>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</si>
  <si>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</si>
  <si>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</si>
  <si>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</si>
  <si>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</si>
  <si>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</si>
  <si>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</si>
  <si>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</si>
  <si>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</si>
  <si>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</si>
  <si>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</si>
  <si>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</si>
  <si>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</si>
  <si>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</si>
  <si>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</si>
  <si>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</si>
  <si>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</si>
  <si>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</si>
  <si>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</si>
  <si>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</si>
  <si>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</si>
  <si>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</si>
  <si>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</si>
  <si>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</si>
  <si>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</si>
  <si>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</si>
  <si>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</si>
  <si>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</si>
  <si>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</si>
  <si>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</si>
  <si>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</si>
  <si>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</si>
  <si>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</si>
  <si>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</si>
  <si>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</si>
  <si>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</si>
  <si>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</si>
  <si>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</si>
  <si>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</si>
  <si>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</si>
  <si>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</si>
  <si>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</si>
  <si>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</si>
  <si>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</si>
  <si>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</si>
  <si>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MUNICIPIO DE SILAO DE LA VICTORIA
ESTADO ANALÍTICO DEL EJERCICIO DEL PRESUPUESTO DE EGRESOS
CLASIFICACIÓN POR OBJETO DEL GASTO (CAPÍTULO Y CONCEPTO)
DEL 1 ENERO AL 31 DE DICIEMBRE DEL 2020</t>
  </si>
  <si>
    <t>MUNICIPIO DE SILAO DE LA VICTORIA
ESTADO ANALÍTICO DEL EJERCICIO DEL PRESUPUESTO DE EGRESOS
CLASIFICACION ECÓNOMICA (POR TIPO DE GASTO)
DEL 1 ENERO AL 31 DE DICIEMBRE DEL 2020</t>
  </si>
  <si>
    <t>PRESIDENCIA MUNICIPAL</t>
  </si>
  <si>
    <t>SINDICATURA Y REGIDURIA</t>
  </si>
  <si>
    <t>SECRETARIA PARTICULAR</t>
  </si>
  <si>
    <t>UNIDAD DE ACCESO A LA INFORMACION</t>
  </si>
  <si>
    <t>JUZGADO MUNICIPAL</t>
  </si>
  <si>
    <t>COMUNICACION SOCIAL Y EVENTOS</t>
  </si>
  <si>
    <t>SECRETARIA EJECUTIVA</t>
  </si>
  <si>
    <t>EVALUACIÓN Y SEGIMIENTO</t>
  </si>
  <si>
    <t>ATENCIÓN CIUDADANA</t>
  </si>
  <si>
    <t>SRIA. DEL H. AYUNTAMIENTO</t>
  </si>
  <si>
    <t>DEPARTAMENTO DE FISCALIZACION</t>
  </si>
  <si>
    <t>OFICINA DE RECLUTAMIENTO</t>
  </si>
  <si>
    <t>ASUNTOS JURIDICOS</t>
  </si>
  <si>
    <t>ASUNTOS INTERNOS</t>
  </si>
  <si>
    <t>ARCHIVO MUNICIPAL</t>
  </si>
  <si>
    <t>DERECHOS HUMANOS</t>
  </si>
  <si>
    <t>TESORERIA</t>
  </si>
  <si>
    <t>DIRECCION DE INGRESOS</t>
  </si>
  <si>
    <t>DIRECCION DE EGRESOS</t>
  </si>
  <si>
    <t>DEPARTAMENTO DE ADQUISICIONES</t>
  </si>
  <si>
    <t>DEPARTAMENTO DE RECURSOS HUMANOS</t>
  </si>
  <si>
    <t>DEPARTAMENTO DE SERVICIOS MEDICOS</t>
  </si>
  <si>
    <t>DEPARTAMENTO DE INFORMATICA</t>
  </si>
  <si>
    <t>CATASTRO</t>
  </si>
  <si>
    <t>IMPUESTOS INMOBILIARIOS</t>
  </si>
  <si>
    <t>EJECUCIÓN FISCAL</t>
  </si>
  <si>
    <t>OFICIALIA MAYOR</t>
  </si>
  <si>
    <t>DIRECCION DE SERVICIOS PUBLICOS</t>
  </si>
  <si>
    <t>LIMPIA</t>
  </si>
  <si>
    <t>PARQUES Y JARDINES</t>
  </si>
  <si>
    <t>MERCADOS</t>
  </si>
  <si>
    <t>RASTRO</t>
  </si>
  <si>
    <t>PANTEONES</t>
  </si>
  <si>
    <t>ALUMBRADO PUBLICO</t>
  </si>
  <si>
    <t>DIRECCION DE DESARROLLO URBANO</t>
  </si>
  <si>
    <t>DIRECCION DE ECOLOGIA</t>
  </si>
  <si>
    <t>PLANEACION URBANA MUNICIPAL</t>
  </si>
  <si>
    <t>DIRECCION DE FOMENTO ECONOMICO</t>
  </si>
  <si>
    <t>SERVICIO MUNICIPAL DE EMPLEO</t>
  </si>
  <si>
    <t>DIRECCION DE DESARROLLO SOCIAL</t>
  </si>
  <si>
    <t>PROMOCIÓN RURAL</t>
  </si>
  <si>
    <t>COPLADEM</t>
  </si>
  <si>
    <t>DIRECCION DE EDUCACION Y CULTURA</t>
  </si>
  <si>
    <t>CASA DE LA CULTURA</t>
  </si>
  <si>
    <t>COMUDAJ</t>
  </si>
  <si>
    <t>DIRECCION GENERAL DE SEGURIDAD</t>
  </si>
  <si>
    <t>SUBDIRECCION DE TRANSITO Y VIALIDAD</t>
  </si>
  <si>
    <t>DEPARTAMENTO DE TRANSPORTE</t>
  </si>
  <si>
    <t>RECLUSORIO MUNICIPAL</t>
  </si>
  <si>
    <t>PROTECCION CIVIL</t>
  </si>
  <si>
    <t>CENTRAL DE EMERGECIAS 911</t>
  </si>
  <si>
    <t>OBRA PUBLICA</t>
  </si>
  <si>
    <t>CONTRALORIA MUNICIPAL</t>
  </si>
  <si>
    <t>INSTITUTO DE LA MUJER</t>
  </si>
  <si>
    <t>INSTITUTO MUNICIPAL DE LA JUVENTUD</t>
  </si>
  <si>
    <t>MUNICIPIO DE SILAO DE LA VICTORIA
ESTADO ANALÍTICO DEL EJERCICIO DEL PRESUPUESTO DE EGRESOS
CLASIFICACIÓN ADMINISTRATIVA
DEL 1 ENERO AL 31 DE DICIEMBRE DEL 2020</t>
  </si>
  <si>
    <t>Gobierno (Federal/Estatal/Municipal) de MUNICIPIO DE SILAO DE LA VICTORIA
Estado Analítico del Ejercicio del Presupuesto de Egresos
Clasificación Administrativa
DEL 1 ENERO AL 31 DE DICIEMBRE DEL 2020</t>
  </si>
  <si>
    <t>Sector Paraestatal del Gobierno (Federal/Estatal/Municipal) de MUNICIPIO DE SILAO DE LA VICTORIA
Estado Analítico del Ejercicio del Presupuesto de Egresos
Clasificación Administrativa
DEL 1 ENERO AL 31 DE DICIEMBRE DEL 2020</t>
  </si>
  <si>
    <t>MUNICIPIO DE SILAO DE LA VICTORIA
ESTADO ANALÍTICO DEL EJERCICIO DEL PRESUPUESTO DE EGRESOS
CLASIFICACIÓN FUNCIONAL (FINALIDAD Y FUNCIÓN)
DEL 1 ENERO AL 31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</si>
</sst>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3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showGridLines="0" workbookViewId="0">
      <selection activeCell="C13" sqref="C13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2" t="s">
        <v>128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4.95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8" t="s">
        <v>61</v>
      </c>
      <c r="B5" s="7"/>
      <c r="C5" s="14">
        <f>SUM(C6:C12)</f>
        <v>252264591.39999998</v>
      </c>
      <c r="D5" s="14">
        <f>SUM(D6:D12)</f>
        <v>38375518.24000001</v>
      </c>
      <c r="E5" s="14">
        <f>C5+D5</f>
        <v>290640109.63999999</v>
      </c>
      <c r="F5" s="14">
        <f>SUM(F6:F12)</f>
        <v>290640109.63999999</v>
      </c>
      <c r="G5" s="14">
        <f>SUM(G6:G12)</f>
        <v>281833794.39999998</v>
      </c>
      <c r="H5" s="14">
        <f>E5-F5</f>
        <v>0</v>
      </c>
    </row>
    <row r="6" spans="1:8" x14ac:dyDescent="0.2">
      <c r="A6" s="49">
        <v>1100</v>
      </c>
      <c r="B6" s="11" t="s">
        <v>70</v>
      </c>
      <c r="C6" s="15">
        <v>141014151.53</v>
      </c>
      <c r="D6" s="15">
        <v>-26842020.16</v>
      </c>
      <c r="E6" s="15">
        <f t="shared" ref="E6:E69" si="0">C6+D6</f>
        <v>114172131.37</v>
      </c>
      <c r="F6" s="15">
        <v>114172131.37</v>
      </c>
      <c r="G6" s="15">
        <v>114172131.37</v>
      </c>
      <c r="H6" s="15">
        <f t="shared" ref="H6:H69" si="1">E6-F6</f>
        <v>0</v>
      </c>
    </row>
    <row r="7" spans="1:8" x14ac:dyDescent="0.2">
      <c r="A7" s="49">
        <v>1200</v>
      </c>
      <c r="B7" s="11" t="s">
        <v>71</v>
      </c>
      <c r="C7" s="15">
        <v>28947894.949999999</v>
      </c>
      <c r="D7" s="15">
        <v>71491316.150000006</v>
      </c>
      <c r="E7" s="15">
        <f t="shared" si="0"/>
        <v>100439211.10000001</v>
      </c>
      <c r="F7" s="15">
        <v>100439211.09999999</v>
      </c>
      <c r="G7" s="15">
        <v>100439211.09999999</v>
      </c>
      <c r="H7" s="15">
        <f t="shared" si="1"/>
        <v>0</v>
      </c>
    </row>
    <row r="8" spans="1:8" x14ac:dyDescent="0.2">
      <c r="A8" s="49">
        <v>1300</v>
      </c>
      <c r="B8" s="11" t="s">
        <v>72</v>
      </c>
      <c r="C8" s="15">
        <v>33926901.509999998</v>
      </c>
      <c r="D8" s="15">
        <v>-6059807.9900000002</v>
      </c>
      <c r="E8" s="15">
        <f t="shared" si="0"/>
        <v>27867093.519999996</v>
      </c>
      <c r="F8" s="15">
        <v>27867093.52</v>
      </c>
      <c r="G8" s="15">
        <v>19060778.280000001</v>
      </c>
      <c r="H8" s="15">
        <f t="shared" si="1"/>
        <v>0</v>
      </c>
    </row>
    <row r="9" spans="1:8" x14ac:dyDescent="0.2">
      <c r="A9" s="49">
        <v>1400</v>
      </c>
      <c r="B9" s="11" t="s">
        <v>35</v>
      </c>
      <c r="C9" s="15">
        <v>2015940.24</v>
      </c>
      <c r="D9" s="15">
        <v>1664875.99</v>
      </c>
      <c r="E9" s="15">
        <f t="shared" si="0"/>
        <v>3680816.23</v>
      </c>
      <c r="F9" s="15">
        <v>3680816.23</v>
      </c>
      <c r="G9" s="15">
        <v>3680816.23</v>
      </c>
      <c r="H9" s="15">
        <f t="shared" si="1"/>
        <v>0</v>
      </c>
    </row>
    <row r="10" spans="1:8" x14ac:dyDescent="0.2">
      <c r="A10" s="49">
        <v>1500</v>
      </c>
      <c r="B10" s="11" t="s">
        <v>73</v>
      </c>
      <c r="C10" s="15">
        <v>46359703.170000002</v>
      </c>
      <c r="D10" s="15">
        <v>-1878845.75</v>
      </c>
      <c r="E10" s="15">
        <f t="shared" si="0"/>
        <v>44480857.420000002</v>
      </c>
      <c r="F10" s="15">
        <v>44480857.420000002</v>
      </c>
      <c r="G10" s="15">
        <v>44480857.420000002</v>
      </c>
      <c r="H10" s="15">
        <f t="shared" si="1"/>
        <v>0</v>
      </c>
    </row>
    <row r="11" spans="1:8" x14ac:dyDescent="0.2">
      <c r="A11" s="49">
        <v>1600</v>
      </c>
      <c r="B11" s="11" t="s">
        <v>36</v>
      </c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9">
        <v>1700</v>
      </c>
      <c r="B12" s="11" t="s">
        <v>74</v>
      </c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8" t="s">
        <v>62</v>
      </c>
      <c r="B13" s="7"/>
      <c r="C13" s="15">
        <f>SUM(C14:C22)</f>
        <v>49215511</v>
      </c>
      <c r="D13" s="15">
        <f>SUM(D14:D22)</f>
        <v>14698796.730000002</v>
      </c>
      <c r="E13" s="15">
        <f t="shared" si="0"/>
        <v>63914307.730000004</v>
      </c>
      <c r="F13" s="15">
        <f>SUM(F14:F22)</f>
        <v>62319161.819999993</v>
      </c>
      <c r="G13" s="15">
        <f>SUM(G14:G22)</f>
        <v>57196461.760000005</v>
      </c>
      <c r="H13" s="15">
        <f t="shared" si="1"/>
        <v>1595145.9100000113</v>
      </c>
    </row>
    <row r="14" spans="1:8" x14ac:dyDescent="0.2">
      <c r="A14" s="49">
        <v>2100</v>
      </c>
      <c r="B14" s="11" t="s">
        <v>75</v>
      </c>
      <c r="C14" s="15">
        <v>6130861</v>
      </c>
      <c r="D14" s="15">
        <v>118811.75</v>
      </c>
      <c r="E14" s="15">
        <f t="shared" si="0"/>
        <v>6249672.75</v>
      </c>
      <c r="F14" s="15">
        <v>5417799.04</v>
      </c>
      <c r="G14" s="15">
        <v>4091314.4</v>
      </c>
      <c r="H14" s="15">
        <f t="shared" si="1"/>
        <v>831873.71</v>
      </c>
    </row>
    <row r="15" spans="1:8" x14ac:dyDescent="0.2">
      <c r="A15" s="49">
        <v>2200</v>
      </c>
      <c r="B15" s="11" t="s">
        <v>76</v>
      </c>
      <c r="C15" s="15">
        <v>2291750</v>
      </c>
      <c r="D15" s="15">
        <v>198440.67</v>
      </c>
      <c r="E15" s="15">
        <f t="shared" si="0"/>
        <v>2490190.67</v>
      </c>
      <c r="F15" s="15">
        <v>2227851.9900000002</v>
      </c>
      <c r="G15" s="15">
        <v>2104153.59</v>
      </c>
      <c r="H15" s="15">
        <f t="shared" si="1"/>
        <v>262338.6799999997</v>
      </c>
    </row>
    <row r="16" spans="1:8" x14ac:dyDescent="0.2">
      <c r="A16" s="49">
        <v>2300</v>
      </c>
      <c r="B16" s="11" t="s">
        <v>77</v>
      </c>
      <c r="C16" s="15">
        <v>80000</v>
      </c>
      <c r="D16" s="15">
        <v>50000</v>
      </c>
      <c r="E16" s="15">
        <f t="shared" si="0"/>
        <v>130000</v>
      </c>
      <c r="F16" s="15">
        <v>125967.71</v>
      </c>
      <c r="G16" s="15">
        <v>125967.71</v>
      </c>
      <c r="H16" s="15">
        <f t="shared" si="1"/>
        <v>4032.2899999999936</v>
      </c>
    </row>
    <row r="17" spans="1:8" x14ac:dyDescent="0.2">
      <c r="A17" s="49">
        <v>2400</v>
      </c>
      <c r="B17" s="11" t="s">
        <v>78</v>
      </c>
      <c r="C17" s="15">
        <v>4896200</v>
      </c>
      <c r="D17" s="15">
        <v>1599246.84</v>
      </c>
      <c r="E17" s="15">
        <f t="shared" si="0"/>
        <v>6495446.8399999999</v>
      </c>
      <c r="F17" s="15">
        <v>6354550.4000000004</v>
      </c>
      <c r="G17" s="15">
        <v>5958571.71</v>
      </c>
      <c r="H17" s="15">
        <f t="shared" si="1"/>
        <v>140896.43999999948</v>
      </c>
    </row>
    <row r="18" spans="1:8" x14ac:dyDescent="0.2">
      <c r="A18" s="49">
        <v>2500</v>
      </c>
      <c r="B18" s="11" t="s">
        <v>79</v>
      </c>
      <c r="C18" s="15">
        <v>17175500</v>
      </c>
      <c r="D18" s="15">
        <v>4648775.21</v>
      </c>
      <c r="E18" s="15">
        <f t="shared" si="0"/>
        <v>21824275.210000001</v>
      </c>
      <c r="F18" s="15">
        <v>21773778.489999998</v>
      </c>
      <c r="G18" s="15">
        <v>19177414.890000001</v>
      </c>
      <c r="H18" s="15">
        <f t="shared" si="1"/>
        <v>50496.720000002533</v>
      </c>
    </row>
    <row r="19" spans="1:8" x14ac:dyDescent="0.2">
      <c r="A19" s="49">
        <v>2600</v>
      </c>
      <c r="B19" s="11" t="s">
        <v>80</v>
      </c>
      <c r="C19" s="15">
        <v>15350600</v>
      </c>
      <c r="D19" s="15">
        <v>4429443.3600000003</v>
      </c>
      <c r="E19" s="15">
        <f t="shared" si="0"/>
        <v>19780043.359999999</v>
      </c>
      <c r="F19" s="15">
        <v>19703882.309999999</v>
      </c>
      <c r="G19" s="15">
        <v>19493681.84</v>
      </c>
      <c r="H19" s="15">
        <f t="shared" si="1"/>
        <v>76161.050000000745</v>
      </c>
    </row>
    <row r="20" spans="1:8" x14ac:dyDescent="0.2">
      <c r="A20" s="49">
        <v>2700</v>
      </c>
      <c r="B20" s="11" t="s">
        <v>81</v>
      </c>
      <c r="C20" s="15">
        <v>2165600</v>
      </c>
      <c r="D20" s="15">
        <v>3504296.69</v>
      </c>
      <c r="E20" s="15">
        <f t="shared" si="0"/>
        <v>5669896.6899999995</v>
      </c>
      <c r="F20" s="15">
        <v>5520170.4000000004</v>
      </c>
      <c r="G20" s="15">
        <v>5097191.25</v>
      </c>
      <c r="H20" s="15">
        <f t="shared" si="1"/>
        <v>149726.28999999911</v>
      </c>
    </row>
    <row r="21" spans="1:8" x14ac:dyDescent="0.2">
      <c r="A21" s="49">
        <v>2800</v>
      </c>
      <c r="B21" s="11" t="s">
        <v>82</v>
      </c>
      <c r="C21" s="15">
        <v>410000</v>
      </c>
      <c r="D21" s="15">
        <v>308632.33</v>
      </c>
      <c r="E21" s="15">
        <f t="shared" si="0"/>
        <v>718632.33000000007</v>
      </c>
      <c r="F21" s="15">
        <v>708196.54</v>
      </c>
      <c r="G21" s="15">
        <v>726105.84</v>
      </c>
      <c r="H21" s="15">
        <f t="shared" si="1"/>
        <v>10435.790000000037</v>
      </c>
    </row>
    <row r="22" spans="1:8" x14ac:dyDescent="0.2">
      <c r="A22" s="49">
        <v>2900</v>
      </c>
      <c r="B22" s="11" t="s">
        <v>83</v>
      </c>
      <c r="C22" s="15">
        <v>715000</v>
      </c>
      <c r="D22" s="15">
        <v>-158850.12</v>
      </c>
      <c r="E22" s="15">
        <f t="shared" si="0"/>
        <v>556149.88</v>
      </c>
      <c r="F22" s="15">
        <v>486964.94</v>
      </c>
      <c r="G22" s="15">
        <v>422060.53</v>
      </c>
      <c r="H22" s="15">
        <f t="shared" si="1"/>
        <v>69184.94</v>
      </c>
    </row>
    <row r="23" spans="1:8" x14ac:dyDescent="0.2">
      <c r="A23" s="48" t="s">
        <v>63</v>
      </c>
      <c r="B23" s="7"/>
      <c r="C23" s="15">
        <f>SUM(C24:C32)</f>
        <v>119684490.07000001</v>
      </c>
      <c r="D23" s="15">
        <f>SUM(D24:D32)</f>
        <v>58574487.770000003</v>
      </c>
      <c r="E23" s="15">
        <f t="shared" si="0"/>
        <v>178258977.84</v>
      </c>
      <c r="F23" s="15">
        <f>SUM(F24:F32)</f>
        <v>176969819.72999999</v>
      </c>
      <c r="G23" s="15">
        <f>SUM(G24:G32)</f>
        <v>131697013.17000002</v>
      </c>
      <c r="H23" s="15">
        <f t="shared" si="1"/>
        <v>1289158.1100000143</v>
      </c>
    </row>
    <row r="24" spans="1:8" x14ac:dyDescent="0.2">
      <c r="A24" s="49">
        <v>3100</v>
      </c>
      <c r="B24" s="11" t="s">
        <v>84</v>
      </c>
      <c r="C24" s="15">
        <v>11424200</v>
      </c>
      <c r="D24" s="15">
        <v>14251362.060000001</v>
      </c>
      <c r="E24" s="15">
        <f t="shared" si="0"/>
        <v>25675562.060000002</v>
      </c>
      <c r="F24" s="15">
        <v>25279531.059999999</v>
      </c>
      <c r="G24" s="15">
        <v>22734529.640000001</v>
      </c>
      <c r="H24" s="15">
        <f t="shared" si="1"/>
        <v>396031.00000000373</v>
      </c>
    </row>
    <row r="25" spans="1:8" x14ac:dyDescent="0.2">
      <c r="A25" s="49">
        <v>3200</v>
      </c>
      <c r="B25" s="11" t="s">
        <v>85</v>
      </c>
      <c r="C25" s="15">
        <v>10841062.4</v>
      </c>
      <c r="D25" s="15">
        <v>1622835.75</v>
      </c>
      <c r="E25" s="15">
        <f t="shared" si="0"/>
        <v>12463898.15</v>
      </c>
      <c r="F25" s="15">
        <v>12386762.029999999</v>
      </c>
      <c r="G25" s="15">
        <v>9168935.3100000005</v>
      </c>
      <c r="H25" s="15">
        <f t="shared" si="1"/>
        <v>77136.120000001043</v>
      </c>
    </row>
    <row r="26" spans="1:8" x14ac:dyDescent="0.2">
      <c r="A26" s="49">
        <v>3300</v>
      </c>
      <c r="B26" s="11" t="s">
        <v>86</v>
      </c>
      <c r="C26" s="15">
        <v>10648000</v>
      </c>
      <c r="D26" s="15">
        <v>5457725.7800000003</v>
      </c>
      <c r="E26" s="15">
        <f t="shared" si="0"/>
        <v>16105725.780000001</v>
      </c>
      <c r="F26" s="15">
        <v>16067167.02</v>
      </c>
      <c r="G26" s="15">
        <v>12194632.68</v>
      </c>
      <c r="H26" s="15">
        <f t="shared" si="1"/>
        <v>38558.760000001639</v>
      </c>
    </row>
    <row r="27" spans="1:8" x14ac:dyDescent="0.2">
      <c r="A27" s="49">
        <v>3400</v>
      </c>
      <c r="B27" s="11" t="s">
        <v>87</v>
      </c>
      <c r="C27" s="15">
        <v>3680000</v>
      </c>
      <c r="D27" s="15">
        <v>235007.37</v>
      </c>
      <c r="E27" s="15">
        <f t="shared" si="0"/>
        <v>3915007.37</v>
      </c>
      <c r="F27" s="15">
        <v>3905153.74</v>
      </c>
      <c r="G27" s="15">
        <v>3876153.74</v>
      </c>
      <c r="H27" s="15">
        <f t="shared" si="1"/>
        <v>9853.6299999998882</v>
      </c>
    </row>
    <row r="28" spans="1:8" x14ac:dyDescent="0.2">
      <c r="A28" s="49">
        <v>3500</v>
      </c>
      <c r="B28" s="11" t="s">
        <v>88</v>
      </c>
      <c r="C28" s="15">
        <v>30859000</v>
      </c>
      <c r="D28" s="15">
        <v>32663432.32</v>
      </c>
      <c r="E28" s="15">
        <f t="shared" si="0"/>
        <v>63522432.32</v>
      </c>
      <c r="F28" s="15">
        <v>63374812.880000003</v>
      </c>
      <c r="G28" s="15">
        <v>50895023.109999999</v>
      </c>
      <c r="H28" s="15">
        <f t="shared" si="1"/>
        <v>147619.43999999762</v>
      </c>
    </row>
    <row r="29" spans="1:8" x14ac:dyDescent="0.2">
      <c r="A29" s="49">
        <v>3600</v>
      </c>
      <c r="B29" s="11" t="s">
        <v>89</v>
      </c>
      <c r="C29" s="15">
        <v>6610000</v>
      </c>
      <c r="D29" s="15">
        <v>-20255.09</v>
      </c>
      <c r="E29" s="15">
        <f t="shared" si="0"/>
        <v>6589744.9100000001</v>
      </c>
      <c r="F29" s="15">
        <v>6589744.9100000001</v>
      </c>
      <c r="G29" s="15">
        <v>3826717.01</v>
      </c>
      <c r="H29" s="15">
        <f t="shared" si="1"/>
        <v>0</v>
      </c>
    </row>
    <row r="30" spans="1:8" x14ac:dyDescent="0.2">
      <c r="A30" s="49">
        <v>3700</v>
      </c>
      <c r="B30" s="11" t="s">
        <v>90</v>
      </c>
      <c r="C30" s="15">
        <v>1110200</v>
      </c>
      <c r="D30" s="15">
        <v>-745174.43</v>
      </c>
      <c r="E30" s="15">
        <f t="shared" si="0"/>
        <v>365025.56999999995</v>
      </c>
      <c r="F30" s="15">
        <v>191110.85</v>
      </c>
      <c r="G30" s="15">
        <v>191110.85</v>
      </c>
      <c r="H30" s="15">
        <f t="shared" si="1"/>
        <v>173914.71999999994</v>
      </c>
    </row>
    <row r="31" spans="1:8" x14ac:dyDescent="0.2">
      <c r="A31" s="49">
        <v>3800</v>
      </c>
      <c r="B31" s="11" t="s">
        <v>91</v>
      </c>
      <c r="C31" s="15">
        <v>12151000</v>
      </c>
      <c r="D31" s="15">
        <v>-7801385.8700000001</v>
      </c>
      <c r="E31" s="15">
        <f t="shared" si="0"/>
        <v>4349614.13</v>
      </c>
      <c r="F31" s="15">
        <v>4195526.1100000003</v>
      </c>
      <c r="G31" s="15">
        <v>3390979.65</v>
      </c>
      <c r="H31" s="15">
        <f t="shared" si="1"/>
        <v>154088.01999999955</v>
      </c>
    </row>
    <row r="32" spans="1:8" x14ac:dyDescent="0.2">
      <c r="A32" s="49">
        <v>3900</v>
      </c>
      <c r="B32" s="11" t="s">
        <v>19</v>
      </c>
      <c r="C32" s="15">
        <v>32361027.670000002</v>
      </c>
      <c r="D32" s="15">
        <v>12910939.880000001</v>
      </c>
      <c r="E32" s="15">
        <f t="shared" si="0"/>
        <v>45271967.550000004</v>
      </c>
      <c r="F32" s="15">
        <v>44980011.130000003</v>
      </c>
      <c r="G32" s="15">
        <v>25418931.18</v>
      </c>
      <c r="H32" s="15">
        <f t="shared" si="1"/>
        <v>291956.42000000179</v>
      </c>
    </row>
    <row r="33" spans="1:8" x14ac:dyDescent="0.2">
      <c r="A33" s="48" t="s">
        <v>64</v>
      </c>
      <c r="B33" s="7"/>
      <c r="C33" s="15">
        <f>SUM(C34:C42)</f>
        <v>43573527.449999996</v>
      </c>
      <c r="D33" s="15">
        <f>SUM(D34:D42)</f>
        <v>24780511.890000001</v>
      </c>
      <c r="E33" s="15">
        <f t="shared" si="0"/>
        <v>68354039.340000004</v>
      </c>
      <c r="F33" s="15">
        <f>SUM(F34:F42)</f>
        <v>66367601.449999996</v>
      </c>
      <c r="G33" s="15">
        <f>SUM(G34:G42)</f>
        <v>63900464.609999999</v>
      </c>
      <c r="H33" s="15">
        <f t="shared" si="1"/>
        <v>1986437.890000008</v>
      </c>
    </row>
    <row r="34" spans="1:8" x14ac:dyDescent="0.2">
      <c r="A34" s="49">
        <v>4100</v>
      </c>
      <c r="B34" s="11" t="s">
        <v>92</v>
      </c>
      <c r="C34" s="15">
        <v>26000000</v>
      </c>
      <c r="D34" s="15">
        <v>752172.54</v>
      </c>
      <c r="E34" s="15">
        <f t="shared" si="0"/>
        <v>26752172.539999999</v>
      </c>
      <c r="F34" s="15">
        <v>26752172.539999999</v>
      </c>
      <c r="G34" s="15">
        <v>26752172.539999999</v>
      </c>
      <c r="H34" s="15">
        <f t="shared" si="1"/>
        <v>0</v>
      </c>
    </row>
    <row r="35" spans="1:8" x14ac:dyDescent="0.2">
      <c r="A35" s="49">
        <v>4200</v>
      </c>
      <c r="B35" s="11" t="s">
        <v>93</v>
      </c>
      <c r="C35" s="15">
        <v>0</v>
      </c>
      <c r="D35" s="15">
        <v>0</v>
      </c>
      <c r="E35" s="15">
        <f t="shared" si="0"/>
        <v>0</v>
      </c>
      <c r="F35" s="15">
        <v>0</v>
      </c>
      <c r="G35" s="15">
        <v>0</v>
      </c>
      <c r="H35" s="15">
        <f t="shared" si="1"/>
        <v>0</v>
      </c>
    </row>
    <row r="36" spans="1:8" x14ac:dyDescent="0.2">
      <c r="A36" s="49">
        <v>4300</v>
      </c>
      <c r="B36" s="11" t="s">
        <v>94</v>
      </c>
      <c r="C36" s="15">
        <v>3500000</v>
      </c>
      <c r="D36" s="15">
        <v>12152739.23</v>
      </c>
      <c r="E36" s="15">
        <f t="shared" si="0"/>
        <v>15652739.23</v>
      </c>
      <c r="F36" s="15">
        <v>13666301.619999999</v>
      </c>
      <c r="G36" s="15">
        <v>12480059.810000001</v>
      </c>
      <c r="H36" s="15">
        <f t="shared" si="1"/>
        <v>1986437.6100000013</v>
      </c>
    </row>
    <row r="37" spans="1:8" x14ac:dyDescent="0.2">
      <c r="A37" s="49">
        <v>4400</v>
      </c>
      <c r="B37" s="11" t="s">
        <v>95</v>
      </c>
      <c r="C37" s="15">
        <v>7877713.0499999998</v>
      </c>
      <c r="D37" s="15">
        <v>13943256.41</v>
      </c>
      <c r="E37" s="15">
        <f t="shared" si="0"/>
        <v>21820969.460000001</v>
      </c>
      <c r="F37" s="15">
        <v>21820969.18</v>
      </c>
      <c r="G37" s="15">
        <v>20540074.149999999</v>
      </c>
      <c r="H37" s="15">
        <f t="shared" si="1"/>
        <v>0.2800000011920929</v>
      </c>
    </row>
    <row r="38" spans="1:8" x14ac:dyDescent="0.2">
      <c r="A38" s="49">
        <v>4500</v>
      </c>
      <c r="B38" s="11" t="s">
        <v>41</v>
      </c>
      <c r="C38" s="15">
        <v>6195814.4000000004</v>
      </c>
      <c r="D38" s="15">
        <v>-2067656.29</v>
      </c>
      <c r="E38" s="15">
        <f t="shared" si="0"/>
        <v>4128158.1100000003</v>
      </c>
      <c r="F38" s="15">
        <v>4128158.11</v>
      </c>
      <c r="G38" s="15">
        <v>4128158.11</v>
      </c>
      <c r="H38" s="15">
        <f t="shared" si="1"/>
        <v>0</v>
      </c>
    </row>
    <row r="39" spans="1:8" x14ac:dyDescent="0.2">
      <c r="A39" s="49">
        <v>4600</v>
      </c>
      <c r="B39" s="11" t="s">
        <v>96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49">
        <v>4700</v>
      </c>
      <c r="B40" s="11" t="s">
        <v>97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49">
        <v>4800</v>
      </c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 x14ac:dyDescent="0.2">
      <c r="A42" s="49">
        <v>4900</v>
      </c>
      <c r="B42" s="11" t="s">
        <v>98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 x14ac:dyDescent="0.2">
      <c r="A43" s="48" t="s">
        <v>65</v>
      </c>
      <c r="B43" s="7"/>
      <c r="C43" s="15">
        <f>SUM(C44:C52)</f>
        <v>1257500</v>
      </c>
      <c r="D43" s="15">
        <f>SUM(D44:D52)</f>
        <v>5934351.0200000005</v>
      </c>
      <c r="E43" s="15">
        <f t="shared" si="0"/>
        <v>7191851.0200000005</v>
      </c>
      <c r="F43" s="15">
        <f>SUM(F44:F52)</f>
        <v>7077611.2299999995</v>
      </c>
      <c r="G43" s="15">
        <f>SUM(G44:G52)</f>
        <v>6439437.2299999995</v>
      </c>
      <c r="H43" s="15">
        <f t="shared" si="1"/>
        <v>114239.79000000097</v>
      </c>
    </row>
    <row r="44" spans="1:8" x14ac:dyDescent="0.2">
      <c r="A44" s="49">
        <v>5100</v>
      </c>
      <c r="B44" s="11" t="s">
        <v>99</v>
      </c>
      <c r="C44" s="15">
        <v>567500</v>
      </c>
      <c r="D44" s="15">
        <v>491674.04</v>
      </c>
      <c r="E44" s="15">
        <f t="shared" si="0"/>
        <v>1059174.04</v>
      </c>
      <c r="F44" s="15">
        <v>987563.46</v>
      </c>
      <c r="G44" s="15">
        <v>919608.34</v>
      </c>
      <c r="H44" s="15">
        <f t="shared" si="1"/>
        <v>71610.580000000075</v>
      </c>
    </row>
    <row r="45" spans="1:8" x14ac:dyDescent="0.2">
      <c r="A45" s="49">
        <v>5200</v>
      </c>
      <c r="B45" s="11" t="s">
        <v>100</v>
      </c>
      <c r="C45" s="15">
        <v>0</v>
      </c>
      <c r="D45" s="15">
        <v>0</v>
      </c>
      <c r="E45" s="15">
        <f t="shared" si="0"/>
        <v>0</v>
      </c>
      <c r="F45" s="15">
        <v>0</v>
      </c>
      <c r="G45" s="15">
        <v>0</v>
      </c>
      <c r="H45" s="15">
        <f t="shared" si="1"/>
        <v>0</v>
      </c>
    </row>
    <row r="46" spans="1:8" x14ac:dyDescent="0.2">
      <c r="A46" s="49">
        <v>5300</v>
      </c>
      <c r="B46" s="11" t="s">
        <v>101</v>
      </c>
      <c r="C46" s="15">
        <v>0</v>
      </c>
      <c r="D46" s="15">
        <v>0</v>
      </c>
      <c r="E46" s="15">
        <f t="shared" si="0"/>
        <v>0</v>
      </c>
      <c r="F46" s="15">
        <v>0</v>
      </c>
      <c r="G46" s="15">
        <v>0</v>
      </c>
      <c r="H46" s="15">
        <f t="shared" si="1"/>
        <v>0</v>
      </c>
    </row>
    <row r="47" spans="1:8" x14ac:dyDescent="0.2">
      <c r="A47" s="49">
        <v>5400</v>
      </c>
      <c r="B47" s="11" t="s">
        <v>102</v>
      </c>
      <c r="C47" s="15">
        <v>0</v>
      </c>
      <c r="D47" s="15">
        <v>2374755.6</v>
      </c>
      <c r="E47" s="15">
        <f t="shared" si="0"/>
        <v>2374755.6</v>
      </c>
      <c r="F47" s="15">
        <v>2374735.6</v>
      </c>
      <c r="G47" s="15">
        <v>2374735.6</v>
      </c>
      <c r="H47" s="15">
        <f t="shared" si="1"/>
        <v>20</v>
      </c>
    </row>
    <row r="48" spans="1:8" x14ac:dyDescent="0.2">
      <c r="A48" s="49">
        <v>5500</v>
      </c>
      <c r="B48" s="11" t="s">
        <v>103</v>
      </c>
      <c r="C48" s="15">
        <v>0</v>
      </c>
      <c r="D48" s="15">
        <v>1147716.01</v>
      </c>
      <c r="E48" s="15">
        <f t="shared" si="0"/>
        <v>1147716.01</v>
      </c>
      <c r="F48" s="15">
        <v>1139499.9099999999</v>
      </c>
      <c r="G48" s="15">
        <v>1139499.9099999999</v>
      </c>
      <c r="H48" s="15">
        <f t="shared" si="1"/>
        <v>8216.1000000000931</v>
      </c>
    </row>
    <row r="49" spans="1:8" x14ac:dyDescent="0.2">
      <c r="A49" s="49">
        <v>5600</v>
      </c>
      <c r="B49" s="11" t="s">
        <v>104</v>
      </c>
      <c r="C49" s="15">
        <v>440000</v>
      </c>
      <c r="D49" s="15">
        <v>914347.61</v>
      </c>
      <c r="E49" s="15">
        <f t="shared" si="0"/>
        <v>1354347.6099999999</v>
      </c>
      <c r="F49" s="15">
        <v>1319954.5</v>
      </c>
      <c r="G49" s="15">
        <v>1319954.5</v>
      </c>
      <c r="H49" s="15">
        <f t="shared" si="1"/>
        <v>34393.10999999987</v>
      </c>
    </row>
    <row r="50" spans="1:8" x14ac:dyDescent="0.2">
      <c r="A50" s="49">
        <v>5700</v>
      </c>
      <c r="B50" s="11" t="s">
        <v>105</v>
      </c>
      <c r="C50" s="15">
        <v>0</v>
      </c>
      <c r="D50" s="15">
        <v>0</v>
      </c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8" x14ac:dyDescent="0.2">
      <c r="A51" s="49">
        <v>5800</v>
      </c>
      <c r="B51" s="11" t="s">
        <v>106</v>
      </c>
      <c r="C51" s="15">
        <v>0</v>
      </c>
      <c r="D51" s="15">
        <v>0</v>
      </c>
      <c r="E51" s="15">
        <f t="shared" si="0"/>
        <v>0</v>
      </c>
      <c r="F51" s="15">
        <v>0</v>
      </c>
      <c r="G51" s="15">
        <v>0</v>
      </c>
      <c r="H51" s="15">
        <f t="shared" si="1"/>
        <v>0</v>
      </c>
    </row>
    <row r="52" spans="1:8" x14ac:dyDescent="0.2">
      <c r="A52" s="49">
        <v>5900</v>
      </c>
      <c r="B52" s="11" t="s">
        <v>107</v>
      </c>
      <c r="C52" s="15">
        <v>250000</v>
      </c>
      <c r="D52" s="15">
        <v>1005857.76</v>
      </c>
      <c r="E52" s="15">
        <f t="shared" si="0"/>
        <v>1255857.76</v>
      </c>
      <c r="F52" s="15">
        <v>1255857.76</v>
      </c>
      <c r="G52" s="15">
        <v>685638.88</v>
      </c>
      <c r="H52" s="15">
        <f t="shared" si="1"/>
        <v>0</v>
      </c>
    </row>
    <row r="53" spans="1:8" x14ac:dyDescent="0.2">
      <c r="A53" s="48" t="s">
        <v>66</v>
      </c>
      <c r="B53" s="7"/>
      <c r="C53" s="15">
        <f>SUM(C54:C56)</f>
        <v>85871662</v>
      </c>
      <c r="D53" s="15">
        <f>SUM(D54:D56)</f>
        <v>47635236.810000002</v>
      </c>
      <c r="E53" s="15">
        <f t="shared" si="0"/>
        <v>133506898.81</v>
      </c>
      <c r="F53" s="15">
        <f>SUM(F54:F56)</f>
        <v>90376183.730000004</v>
      </c>
      <c r="G53" s="15">
        <f>SUM(G54:G56)</f>
        <v>83106752.769999996</v>
      </c>
      <c r="H53" s="15">
        <f t="shared" si="1"/>
        <v>43130715.079999998</v>
      </c>
    </row>
    <row r="54" spans="1:8" x14ac:dyDescent="0.2">
      <c r="A54" s="49">
        <v>6100</v>
      </c>
      <c r="B54" s="11" t="s">
        <v>108</v>
      </c>
      <c r="C54" s="15">
        <v>85871662</v>
      </c>
      <c r="D54" s="15">
        <v>47635236.810000002</v>
      </c>
      <c r="E54" s="15">
        <f t="shared" si="0"/>
        <v>133506898.81</v>
      </c>
      <c r="F54" s="15">
        <v>90376183.730000004</v>
      </c>
      <c r="G54" s="15">
        <v>83106752.769999996</v>
      </c>
      <c r="H54" s="15">
        <f t="shared" si="1"/>
        <v>43130715.079999998</v>
      </c>
    </row>
    <row r="55" spans="1:8" x14ac:dyDescent="0.2">
      <c r="A55" s="49">
        <v>6200</v>
      </c>
      <c r="B55" s="11" t="s">
        <v>109</v>
      </c>
      <c r="C55" s="15">
        <v>0</v>
      </c>
      <c r="D55" s="15">
        <v>0</v>
      </c>
      <c r="E55" s="15">
        <f t="shared" si="0"/>
        <v>0</v>
      </c>
      <c r="F55" s="15">
        <v>0</v>
      </c>
      <c r="G55" s="15">
        <v>0</v>
      </c>
      <c r="H55" s="15">
        <f t="shared" si="1"/>
        <v>0</v>
      </c>
    </row>
    <row r="56" spans="1:8" x14ac:dyDescent="0.2">
      <c r="A56" s="49">
        <v>6300</v>
      </c>
      <c r="B56" s="11" t="s">
        <v>110</v>
      </c>
      <c r="C56" s="15">
        <v>0</v>
      </c>
      <c r="D56" s="15">
        <v>0</v>
      </c>
      <c r="E56" s="15">
        <f t="shared" si="0"/>
        <v>0</v>
      </c>
      <c r="F56" s="15">
        <v>0</v>
      </c>
      <c r="G56" s="15">
        <v>0</v>
      </c>
      <c r="H56" s="15">
        <f t="shared" si="1"/>
        <v>0</v>
      </c>
    </row>
    <row r="57" spans="1:8" x14ac:dyDescent="0.2">
      <c r="A57" s="48" t="s">
        <v>67</v>
      </c>
      <c r="B57" s="7"/>
      <c r="C57" s="15">
        <f>SUM(C58:C64)</f>
        <v>0</v>
      </c>
      <c r="D57" s="15">
        <f>SUM(D58:D64)</f>
        <v>0</v>
      </c>
      <c r="E57" s="15">
        <f t="shared" si="0"/>
        <v>0</v>
      </c>
      <c r="F57" s="15">
        <f>SUM(F58:F64)</f>
        <v>0</v>
      </c>
      <c r="G57" s="15">
        <f>SUM(G58:G64)</f>
        <v>0</v>
      </c>
      <c r="H57" s="15">
        <f t="shared" si="1"/>
        <v>0</v>
      </c>
    </row>
    <row r="58" spans="1:8" x14ac:dyDescent="0.2">
      <c r="A58" s="49">
        <v>7100</v>
      </c>
      <c r="B58" s="11" t="s">
        <v>111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x14ac:dyDescent="0.2">
      <c r="A59" s="49">
        <v>7200</v>
      </c>
      <c r="B59" s="11" t="s">
        <v>112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x14ac:dyDescent="0.2">
      <c r="A60" s="49">
        <v>7300</v>
      </c>
      <c r="B60" s="11" t="s">
        <v>113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x14ac:dyDescent="0.2">
      <c r="A61" s="49">
        <v>7400</v>
      </c>
      <c r="B61" s="11" t="s">
        <v>114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x14ac:dyDescent="0.2">
      <c r="A62" s="49">
        <v>7500</v>
      </c>
      <c r="B62" s="11" t="s">
        <v>115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x14ac:dyDescent="0.2">
      <c r="A63" s="49">
        <v>7600</v>
      </c>
      <c r="B63" s="11" t="s">
        <v>116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x14ac:dyDescent="0.2">
      <c r="A64" s="49">
        <v>7900</v>
      </c>
      <c r="B64" s="11" t="s">
        <v>117</v>
      </c>
      <c r="C64" s="15">
        <v>0</v>
      </c>
      <c r="D64" s="15">
        <v>0</v>
      </c>
      <c r="E64" s="15">
        <f t="shared" si="0"/>
        <v>0</v>
      </c>
      <c r="F64" s="15">
        <v>0</v>
      </c>
      <c r="G64" s="15">
        <v>0</v>
      </c>
      <c r="H64" s="15">
        <f t="shared" si="1"/>
        <v>0</v>
      </c>
    </row>
    <row r="65" spans="1:8" x14ac:dyDescent="0.2">
      <c r="A65" s="48" t="s">
        <v>68</v>
      </c>
      <c r="B65" s="7"/>
      <c r="C65" s="15">
        <f>SUM(C66:C68)</f>
        <v>5650000</v>
      </c>
      <c r="D65" s="15">
        <f>SUM(D66:D68)</f>
        <v>-1955280.24</v>
      </c>
      <c r="E65" s="15">
        <f t="shared" si="0"/>
        <v>3694719.76</v>
      </c>
      <c r="F65" s="15">
        <f>SUM(F66:F68)</f>
        <v>3673719.76</v>
      </c>
      <c r="G65" s="15">
        <f>SUM(G66:G68)</f>
        <v>3673719.76</v>
      </c>
      <c r="H65" s="15">
        <f t="shared" si="1"/>
        <v>21000</v>
      </c>
    </row>
    <row r="66" spans="1:8" x14ac:dyDescent="0.2">
      <c r="A66" s="49">
        <v>8100</v>
      </c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x14ac:dyDescent="0.2">
      <c r="A67" s="49">
        <v>8300</v>
      </c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x14ac:dyDescent="0.2">
      <c r="A68" s="49">
        <v>8500</v>
      </c>
      <c r="B68" s="11" t="s">
        <v>40</v>
      </c>
      <c r="C68" s="15">
        <v>5650000</v>
      </c>
      <c r="D68" s="15">
        <v>-1955280.24</v>
      </c>
      <c r="E68" s="15">
        <f t="shared" si="0"/>
        <v>3694719.76</v>
      </c>
      <c r="F68" s="15">
        <v>3673719.76</v>
      </c>
      <c r="G68" s="15">
        <v>3673719.76</v>
      </c>
      <c r="H68" s="15">
        <f t="shared" si="1"/>
        <v>21000</v>
      </c>
    </row>
    <row r="69" spans="1:8" x14ac:dyDescent="0.2">
      <c r="A69" s="48" t="s">
        <v>69</v>
      </c>
      <c r="B69" s="7"/>
      <c r="C69" s="15">
        <f>SUM(C70:C76)</f>
        <v>36589212.200000003</v>
      </c>
      <c r="D69" s="15">
        <f>SUM(D70:D76)</f>
        <v>-1499299.9</v>
      </c>
      <c r="E69" s="15">
        <f t="shared" si="0"/>
        <v>35089912.300000004</v>
      </c>
      <c r="F69" s="15">
        <f>SUM(F70:F76)</f>
        <v>35089912.299999997</v>
      </c>
      <c r="G69" s="15">
        <f>SUM(G70:G76)</f>
        <v>35089912.299999997</v>
      </c>
      <c r="H69" s="15">
        <f t="shared" si="1"/>
        <v>0</v>
      </c>
    </row>
    <row r="70" spans="1:8" x14ac:dyDescent="0.2">
      <c r="A70" s="49">
        <v>9100</v>
      </c>
      <c r="B70" s="11" t="s">
        <v>118</v>
      </c>
      <c r="C70" s="15">
        <v>32744000</v>
      </c>
      <c r="D70" s="15">
        <v>0</v>
      </c>
      <c r="E70" s="15">
        <f t="shared" ref="E70:E76" si="2">C70+D70</f>
        <v>32744000</v>
      </c>
      <c r="F70" s="15">
        <v>32744000</v>
      </c>
      <c r="G70" s="15">
        <v>32744000</v>
      </c>
      <c r="H70" s="15">
        <f t="shared" ref="H70:H76" si="3">E70-F70</f>
        <v>0</v>
      </c>
    </row>
    <row r="71" spans="1:8" x14ac:dyDescent="0.2">
      <c r="A71" s="49">
        <v>9200</v>
      </c>
      <c r="B71" s="11" t="s">
        <v>119</v>
      </c>
      <c r="C71" s="15">
        <v>3845212.2</v>
      </c>
      <c r="D71" s="15">
        <v>-1499299.9</v>
      </c>
      <c r="E71" s="15">
        <f t="shared" si="2"/>
        <v>2345912.3000000003</v>
      </c>
      <c r="F71" s="15">
        <v>2345912.2999999998</v>
      </c>
      <c r="G71" s="15">
        <v>2345912.2999999998</v>
      </c>
      <c r="H71" s="15">
        <f t="shared" si="3"/>
        <v>0</v>
      </c>
    </row>
    <row r="72" spans="1:8" x14ac:dyDescent="0.2">
      <c r="A72" s="49">
        <v>9300</v>
      </c>
      <c r="B72" s="11" t="s">
        <v>120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x14ac:dyDescent="0.2">
      <c r="A73" s="49">
        <v>9400</v>
      </c>
      <c r="B73" s="11" t="s">
        <v>121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x14ac:dyDescent="0.2">
      <c r="A74" s="49">
        <v>9500</v>
      </c>
      <c r="B74" s="11" t="s">
        <v>122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x14ac:dyDescent="0.2">
      <c r="A75" s="49">
        <v>9600</v>
      </c>
      <c r="B75" s="11" t="s">
        <v>123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x14ac:dyDescent="0.2">
      <c r="A76" s="49">
        <v>9900</v>
      </c>
      <c r="B76" s="12" t="s">
        <v>124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 x14ac:dyDescent="0.2">
      <c r="A77" s="8"/>
      <c r="B77" s="13" t="s">
        <v>53</v>
      </c>
      <c r="C77" s="17">
        <f t="shared" ref="C77:H77" si="4">SUM(C5+C13+C23+C33+C43+C53+C57+C65+C69)</f>
        <v>594106494.12</v>
      </c>
      <c r="D77" s="17">
        <f t="shared" si="4"/>
        <v>186544322.31999999</v>
      </c>
      <c r="E77" s="17">
        <f t="shared" si="4"/>
        <v>780650816.44000006</v>
      </c>
      <c r="F77" s="17">
        <f t="shared" si="4"/>
        <v>732514119.65999997</v>
      </c>
      <c r="G77" s="17">
        <f t="shared" si="4"/>
        <v>662937555.99999988</v>
      </c>
      <c r="H77" s="17">
        <f t="shared" si="4"/>
        <v>48136696.780000031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showGridLines="0" zoomScaleNormal="100" workbookViewId="0">
      <selection activeCell="G26" sqref="G26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2" t="s">
        <v>129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4.95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0">
        <v>462387517.72000003</v>
      </c>
      <c r="D6" s="50">
        <v>136997671.02000001</v>
      </c>
      <c r="E6" s="50">
        <f>C6+D6</f>
        <v>599385188.74000001</v>
      </c>
      <c r="F6" s="50">
        <v>594514446.83000004</v>
      </c>
      <c r="G6" s="50">
        <v>532845488.13</v>
      </c>
      <c r="H6" s="50">
        <f>E6-F6</f>
        <v>4870741.9099999666</v>
      </c>
    </row>
    <row r="7" spans="1:8" x14ac:dyDescent="0.2">
      <c r="A7" s="5"/>
      <c r="B7" s="18"/>
      <c r="C7" s="50"/>
      <c r="D7" s="50"/>
      <c r="E7" s="50"/>
      <c r="F7" s="50"/>
      <c r="G7" s="50"/>
      <c r="H7" s="50"/>
    </row>
    <row r="8" spans="1:8" x14ac:dyDescent="0.2">
      <c r="A8" s="5"/>
      <c r="B8" s="18" t="s">
        <v>1</v>
      </c>
      <c r="C8" s="50">
        <v>92779162</v>
      </c>
      <c r="D8" s="50">
        <v>51614307.590000004</v>
      </c>
      <c r="E8" s="50">
        <f>C8+D8</f>
        <v>144393469.59</v>
      </c>
      <c r="F8" s="50">
        <v>101127514.72</v>
      </c>
      <c r="G8" s="50">
        <v>93219909.760000005</v>
      </c>
      <c r="H8" s="50">
        <f>E8-F8</f>
        <v>43265954.870000005</v>
      </c>
    </row>
    <row r="9" spans="1:8" x14ac:dyDescent="0.2">
      <c r="A9" s="5"/>
      <c r="B9" s="18"/>
      <c r="C9" s="50"/>
      <c r="D9" s="50"/>
      <c r="E9" s="50"/>
      <c r="F9" s="50"/>
      <c r="G9" s="50"/>
      <c r="H9" s="50"/>
    </row>
    <row r="10" spans="1:8" x14ac:dyDescent="0.2">
      <c r="A10" s="5"/>
      <c r="B10" s="18" t="s">
        <v>2</v>
      </c>
      <c r="C10" s="50">
        <v>32744000</v>
      </c>
      <c r="D10" s="50">
        <v>0</v>
      </c>
      <c r="E10" s="50">
        <f>C10+D10</f>
        <v>32744000</v>
      </c>
      <c r="F10" s="50">
        <v>32744000</v>
      </c>
      <c r="G10" s="50">
        <v>32744000</v>
      </c>
      <c r="H10" s="50">
        <f>E10-F10</f>
        <v>0</v>
      </c>
    </row>
    <row r="11" spans="1:8" x14ac:dyDescent="0.2">
      <c r="A11" s="5"/>
      <c r="B11" s="18"/>
      <c r="C11" s="50"/>
      <c r="D11" s="50"/>
      <c r="E11" s="50"/>
      <c r="F11" s="50"/>
      <c r="G11" s="50"/>
      <c r="H11" s="50"/>
    </row>
    <row r="12" spans="1:8" x14ac:dyDescent="0.2">
      <c r="A12" s="5"/>
      <c r="B12" s="18" t="s">
        <v>41</v>
      </c>
      <c r="C12" s="50">
        <v>6195814.4000000004</v>
      </c>
      <c r="D12" s="50">
        <v>-2067656.29</v>
      </c>
      <c r="E12" s="50">
        <f>C12+D12</f>
        <v>4128158.1100000003</v>
      </c>
      <c r="F12" s="50">
        <v>4128158.11</v>
      </c>
      <c r="G12" s="50">
        <v>4128158.11</v>
      </c>
      <c r="H12" s="50">
        <f>E12-F12</f>
        <v>0</v>
      </c>
    </row>
    <row r="13" spans="1:8" x14ac:dyDescent="0.2">
      <c r="A13" s="5"/>
      <c r="B13" s="18"/>
      <c r="C13" s="50"/>
      <c r="D13" s="50"/>
      <c r="E13" s="50"/>
      <c r="F13" s="50"/>
      <c r="G13" s="50"/>
      <c r="H13" s="50"/>
    </row>
    <row r="14" spans="1:8" x14ac:dyDescent="0.2">
      <c r="A14" s="5"/>
      <c r="B14" s="18" t="s">
        <v>38</v>
      </c>
      <c r="C14" s="50">
        <v>0</v>
      </c>
      <c r="D14" s="50">
        <v>0</v>
      </c>
      <c r="E14" s="50">
        <f>C14+D14</f>
        <v>0</v>
      </c>
      <c r="F14" s="50">
        <v>0</v>
      </c>
      <c r="G14" s="50">
        <v>0</v>
      </c>
      <c r="H14" s="50">
        <f>E14-F14</f>
        <v>0</v>
      </c>
    </row>
    <row r="15" spans="1:8" x14ac:dyDescent="0.2">
      <c r="A15" s="6"/>
      <c r="B15" s="19"/>
      <c r="C15" s="51"/>
      <c r="D15" s="51"/>
      <c r="E15" s="51"/>
      <c r="F15" s="51"/>
      <c r="G15" s="51"/>
      <c r="H15" s="51"/>
    </row>
    <row r="16" spans="1:8" x14ac:dyDescent="0.2">
      <c r="A16" s="20"/>
      <c r="B16" s="13" t="s">
        <v>53</v>
      </c>
      <c r="C16" s="17">
        <f>SUM(C6+C8+C10+C12+C14)</f>
        <v>594106494.12</v>
      </c>
      <c r="D16" s="17">
        <f>SUM(D6+D8+D10+D12+D14)</f>
        <v>186544322.32000002</v>
      </c>
      <c r="E16" s="17">
        <f>SUM(E6+E8+E10+E12+E14)</f>
        <v>780650816.44000006</v>
      </c>
      <c r="F16" s="17">
        <f t="shared" ref="F16:H16" si="0">SUM(F6+F8+F10+F12+F14)</f>
        <v>732514119.66000009</v>
      </c>
      <c r="G16" s="17">
        <f t="shared" si="0"/>
        <v>662937556</v>
      </c>
      <c r="H16" s="17">
        <f t="shared" si="0"/>
        <v>48136696.779999971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"/>
  <sheetViews>
    <sheetView showGridLines="0" topLeftCell="A31" workbookViewId="0">
      <selection activeCell="A61" sqref="A61:J61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2" t="s">
        <v>185</v>
      </c>
      <c r="B1" s="53"/>
      <c r="C1" s="53"/>
      <c r="D1" s="53"/>
      <c r="E1" s="53"/>
      <c r="F1" s="53"/>
      <c r="G1" s="53"/>
      <c r="H1" s="54"/>
    </row>
    <row r="2" spans="1:8" x14ac:dyDescent="0.2">
      <c r="B2" s="27"/>
      <c r="C2" s="27"/>
      <c r="D2" s="27"/>
      <c r="E2" s="27"/>
      <c r="F2" s="27"/>
      <c r="G2" s="27"/>
      <c r="H2" s="27"/>
    </row>
    <row r="3" spans="1:8" x14ac:dyDescent="0.2">
      <c r="A3" s="57" t="s">
        <v>54</v>
      </c>
      <c r="B3" s="58"/>
      <c r="C3" s="52" t="s">
        <v>60</v>
      </c>
      <c r="D3" s="53"/>
      <c r="E3" s="53"/>
      <c r="F3" s="53"/>
      <c r="G3" s="54"/>
      <c r="H3" s="55" t="s">
        <v>59</v>
      </c>
    </row>
    <row r="4" spans="1:8" ht="24.95" customHeight="1" x14ac:dyDescent="0.2">
      <c r="A4" s="59"/>
      <c r="B4" s="60"/>
      <c r="C4" s="9" t="s">
        <v>55</v>
      </c>
      <c r="D4" s="9" t="s">
        <v>125</v>
      </c>
      <c r="E4" s="9" t="s">
        <v>56</v>
      </c>
      <c r="F4" s="9" t="s">
        <v>57</v>
      </c>
      <c r="G4" s="9" t="s">
        <v>58</v>
      </c>
      <c r="H4" s="56"/>
    </row>
    <row r="5" spans="1:8" x14ac:dyDescent="0.2">
      <c r="A5" s="61"/>
      <c r="B5" s="62"/>
      <c r="C5" s="10">
        <v>1</v>
      </c>
      <c r="D5" s="10">
        <v>2</v>
      </c>
      <c r="E5" s="10" t="s">
        <v>126</v>
      </c>
      <c r="F5" s="10">
        <v>4</v>
      </c>
      <c r="G5" s="10">
        <v>5</v>
      </c>
      <c r="H5" s="10" t="s">
        <v>127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130</v>
      </c>
      <c r="B7" s="22"/>
      <c r="C7" s="15">
        <v>6791573.7999999998</v>
      </c>
      <c r="D7" s="15">
        <v>-1116620.24</v>
      </c>
      <c r="E7" s="15">
        <f>C7+D7</f>
        <v>5674953.5599999996</v>
      </c>
      <c r="F7" s="15">
        <v>5605109.3300000001</v>
      </c>
      <c r="G7" s="15">
        <v>5008755.12</v>
      </c>
      <c r="H7" s="15">
        <f>E7-F7</f>
        <v>69844.229999999516</v>
      </c>
    </row>
    <row r="8" spans="1:8" x14ac:dyDescent="0.2">
      <c r="A8" s="4" t="s">
        <v>131</v>
      </c>
      <c r="B8" s="22"/>
      <c r="C8" s="15">
        <v>19291980.920000002</v>
      </c>
      <c r="D8" s="15">
        <v>-706741.16</v>
      </c>
      <c r="E8" s="15">
        <f t="shared" ref="E8:E13" si="0">C8+D8</f>
        <v>18585239.760000002</v>
      </c>
      <c r="F8" s="15">
        <v>18549139.350000001</v>
      </c>
      <c r="G8" s="15">
        <v>17185831.07</v>
      </c>
      <c r="H8" s="15">
        <f t="shared" ref="H8:H13" si="1">E8-F8</f>
        <v>36100.410000000149</v>
      </c>
    </row>
    <row r="9" spans="1:8" x14ac:dyDescent="0.2">
      <c r="A9" s="4" t="s">
        <v>132</v>
      </c>
      <c r="B9" s="22"/>
      <c r="C9" s="15">
        <v>9567402.5399999991</v>
      </c>
      <c r="D9" s="15">
        <v>3334594.09</v>
      </c>
      <c r="E9" s="15">
        <f t="shared" si="0"/>
        <v>12901996.629999999</v>
      </c>
      <c r="F9" s="15">
        <v>12875210.949999999</v>
      </c>
      <c r="G9" s="15">
        <v>11636433.93</v>
      </c>
      <c r="H9" s="15">
        <f t="shared" si="1"/>
        <v>26785.679999999702</v>
      </c>
    </row>
    <row r="10" spans="1:8" x14ac:dyDescent="0.2">
      <c r="A10" s="4" t="s">
        <v>133</v>
      </c>
      <c r="B10" s="22"/>
      <c r="C10" s="15">
        <v>816269.38</v>
      </c>
      <c r="D10" s="15">
        <v>-76982</v>
      </c>
      <c r="E10" s="15">
        <f t="shared" si="0"/>
        <v>739287.38</v>
      </c>
      <c r="F10" s="15">
        <v>685923.76</v>
      </c>
      <c r="G10" s="15">
        <v>609977.07999999996</v>
      </c>
      <c r="H10" s="15">
        <f t="shared" si="1"/>
        <v>53363.619999999995</v>
      </c>
    </row>
    <row r="11" spans="1:8" x14ac:dyDescent="0.2">
      <c r="A11" s="4" t="s">
        <v>134</v>
      </c>
      <c r="B11" s="22"/>
      <c r="C11" s="15">
        <v>1274662.04</v>
      </c>
      <c r="D11" s="15">
        <v>-547699.76</v>
      </c>
      <c r="E11" s="15">
        <f t="shared" si="0"/>
        <v>726962.28</v>
      </c>
      <c r="F11" s="15">
        <v>697165.09</v>
      </c>
      <c r="G11" s="15">
        <v>654803.46</v>
      </c>
      <c r="H11" s="15">
        <f t="shared" si="1"/>
        <v>29797.190000000061</v>
      </c>
    </row>
    <row r="12" spans="1:8" x14ac:dyDescent="0.2">
      <c r="A12" s="4" t="s">
        <v>135</v>
      </c>
      <c r="B12" s="22"/>
      <c r="C12" s="15">
        <v>7881376.3600000003</v>
      </c>
      <c r="D12" s="15">
        <v>1490355.19</v>
      </c>
      <c r="E12" s="15">
        <f t="shared" si="0"/>
        <v>9371731.5500000007</v>
      </c>
      <c r="F12" s="15">
        <v>9280833.0700000003</v>
      </c>
      <c r="G12" s="15">
        <v>6303041.2300000004</v>
      </c>
      <c r="H12" s="15">
        <f t="shared" si="1"/>
        <v>90898.480000000447</v>
      </c>
    </row>
    <row r="13" spans="1:8" x14ac:dyDescent="0.2">
      <c r="A13" s="4" t="s">
        <v>136</v>
      </c>
      <c r="B13" s="22"/>
      <c r="C13" s="15">
        <v>7165712.9199999999</v>
      </c>
      <c r="D13" s="15">
        <v>-3986104.97</v>
      </c>
      <c r="E13" s="15">
        <f t="shared" si="0"/>
        <v>3179607.9499999997</v>
      </c>
      <c r="F13" s="15">
        <v>3133976.87</v>
      </c>
      <c r="G13" s="15">
        <v>2904690.92</v>
      </c>
      <c r="H13" s="15">
        <f t="shared" si="1"/>
        <v>45631.079999999609</v>
      </c>
    </row>
    <row r="14" spans="1:8" x14ac:dyDescent="0.2">
      <c r="A14" s="4" t="s">
        <v>137</v>
      </c>
      <c r="B14" s="22"/>
      <c r="C14" s="15">
        <v>1215635.44</v>
      </c>
      <c r="D14" s="15">
        <v>-585571.88</v>
      </c>
      <c r="E14" s="15">
        <f t="shared" ref="E14" si="2">C14+D14</f>
        <v>630063.55999999994</v>
      </c>
      <c r="F14" s="15">
        <v>590276.87</v>
      </c>
      <c r="G14" s="15">
        <v>525693.06999999995</v>
      </c>
      <c r="H14" s="15">
        <f t="shared" ref="H14" si="3">E14-F14</f>
        <v>39786.689999999944</v>
      </c>
    </row>
    <row r="15" spans="1:8" x14ac:dyDescent="0.2">
      <c r="A15" s="4" t="s">
        <v>138</v>
      </c>
      <c r="B15" s="22"/>
      <c r="C15" s="15">
        <v>3392943.23</v>
      </c>
      <c r="D15" s="15">
        <v>-162086.54</v>
      </c>
      <c r="E15" s="15">
        <f t="shared" ref="E15" si="4">C15+D15</f>
        <v>3230856.69</v>
      </c>
      <c r="F15" s="15">
        <v>3182997.51</v>
      </c>
      <c r="G15" s="15">
        <v>2876281.24</v>
      </c>
      <c r="H15" s="15">
        <f t="shared" ref="H15" si="5">E15-F15</f>
        <v>47859.180000000168</v>
      </c>
    </row>
    <row r="16" spans="1:8" x14ac:dyDescent="0.2">
      <c r="A16" s="4" t="s">
        <v>139</v>
      </c>
      <c r="B16" s="22"/>
      <c r="C16" s="15">
        <v>6169135.5800000001</v>
      </c>
      <c r="D16" s="15">
        <v>-1911801.88</v>
      </c>
      <c r="E16" s="15">
        <f t="shared" ref="E16" si="6">C16+D16</f>
        <v>4257333.7</v>
      </c>
      <c r="F16" s="15">
        <v>4179170.41</v>
      </c>
      <c r="G16" s="15">
        <v>3815110.55</v>
      </c>
      <c r="H16" s="15">
        <f t="shared" ref="H16" si="7">E16-F16</f>
        <v>78163.290000000037</v>
      </c>
    </row>
    <row r="17" spans="1:8" x14ac:dyDescent="0.2">
      <c r="A17" s="4" t="s">
        <v>140</v>
      </c>
      <c r="B17" s="22"/>
      <c r="C17" s="15">
        <v>2503978.13</v>
      </c>
      <c r="D17" s="15">
        <v>-774372.14</v>
      </c>
      <c r="E17" s="15">
        <f t="shared" ref="E17" si="8">C17+D17</f>
        <v>1729605.9899999998</v>
      </c>
      <c r="F17" s="15">
        <v>1699626.77</v>
      </c>
      <c r="G17" s="15">
        <v>1559734.97</v>
      </c>
      <c r="H17" s="15">
        <f t="shared" ref="H17" si="9">E17-F17</f>
        <v>29979.219999999739</v>
      </c>
    </row>
    <row r="18" spans="1:8" x14ac:dyDescent="0.2">
      <c r="A18" s="4" t="s">
        <v>141</v>
      </c>
      <c r="B18" s="22"/>
      <c r="C18" s="15">
        <v>455242.4</v>
      </c>
      <c r="D18" s="15">
        <v>-255499.45</v>
      </c>
      <c r="E18" s="15">
        <f t="shared" ref="E18" si="10">C18+D18</f>
        <v>199742.95</v>
      </c>
      <c r="F18" s="15">
        <v>168111.34</v>
      </c>
      <c r="G18" s="15">
        <v>158048.60999999999</v>
      </c>
      <c r="H18" s="15">
        <f t="shared" ref="H18" si="11">E18-F18</f>
        <v>31631.610000000015</v>
      </c>
    </row>
    <row r="19" spans="1:8" x14ac:dyDescent="0.2">
      <c r="A19" s="4" t="s">
        <v>142</v>
      </c>
      <c r="B19" s="22"/>
      <c r="C19" s="15">
        <v>1779221.74</v>
      </c>
      <c r="D19" s="15">
        <v>-815741.96</v>
      </c>
      <c r="E19" s="15">
        <f t="shared" ref="E19" si="12">C19+D19</f>
        <v>963479.78</v>
      </c>
      <c r="F19" s="15">
        <v>925516.87</v>
      </c>
      <c r="G19" s="15">
        <v>847385.41</v>
      </c>
      <c r="H19" s="15">
        <f t="shared" ref="H19" si="13">E19-F19</f>
        <v>37962.910000000033</v>
      </c>
    </row>
    <row r="20" spans="1:8" x14ac:dyDescent="0.2">
      <c r="A20" s="4" t="s">
        <v>143</v>
      </c>
      <c r="B20" s="22"/>
      <c r="C20" s="15">
        <v>636186.17000000004</v>
      </c>
      <c r="D20" s="15">
        <v>-103886.21</v>
      </c>
      <c r="E20" s="15">
        <f t="shared" ref="E20" si="14">C20+D20</f>
        <v>532299.96000000008</v>
      </c>
      <c r="F20" s="15">
        <v>494433.05</v>
      </c>
      <c r="G20" s="15">
        <v>465833.08</v>
      </c>
      <c r="H20" s="15">
        <f t="shared" ref="H20" si="15">E20-F20</f>
        <v>37866.910000000091</v>
      </c>
    </row>
    <row r="21" spans="1:8" x14ac:dyDescent="0.2">
      <c r="A21" s="4" t="s">
        <v>144</v>
      </c>
      <c r="B21" s="22"/>
      <c r="C21" s="15">
        <v>1074853.8600000001</v>
      </c>
      <c r="D21" s="15">
        <v>-176001.93</v>
      </c>
      <c r="E21" s="15">
        <f t="shared" ref="E21" si="16">C21+D21</f>
        <v>898851.93000000017</v>
      </c>
      <c r="F21" s="15">
        <v>832899.09</v>
      </c>
      <c r="G21" s="15">
        <v>802043.39</v>
      </c>
      <c r="H21" s="15">
        <f t="shared" ref="H21" si="17">E21-F21</f>
        <v>65952.8400000002</v>
      </c>
    </row>
    <row r="22" spans="1:8" x14ac:dyDescent="0.2">
      <c r="A22" s="4" t="s">
        <v>145</v>
      </c>
      <c r="B22" s="22"/>
      <c r="C22" s="15">
        <v>455544.72</v>
      </c>
      <c r="D22" s="15">
        <v>-11500.67</v>
      </c>
      <c r="E22" s="15">
        <f t="shared" ref="E22" si="18">C22+D22</f>
        <v>444044.05</v>
      </c>
      <c r="F22" s="15">
        <v>400296.61</v>
      </c>
      <c r="G22" s="15">
        <v>362920.76</v>
      </c>
      <c r="H22" s="15">
        <f t="shared" ref="H22" si="19">E22-F22</f>
        <v>43747.44</v>
      </c>
    </row>
    <row r="23" spans="1:8" x14ac:dyDescent="0.2">
      <c r="A23" s="4" t="s">
        <v>146</v>
      </c>
      <c r="B23" s="22"/>
      <c r="C23" s="15">
        <v>69674445.879999995</v>
      </c>
      <c r="D23" s="15">
        <v>6364387.9400000004</v>
      </c>
      <c r="E23" s="15">
        <f t="shared" ref="E23" si="20">C23+D23</f>
        <v>76038833.819999993</v>
      </c>
      <c r="F23" s="15">
        <v>75995893.049999997</v>
      </c>
      <c r="G23" s="15">
        <v>71834586.549999997</v>
      </c>
      <c r="H23" s="15">
        <f t="shared" ref="H23" si="21">E23-F23</f>
        <v>42940.769999995828</v>
      </c>
    </row>
    <row r="24" spans="1:8" x14ac:dyDescent="0.2">
      <c r="A24" s="4" t="s">
        <v>147</v>
      </c>
      <c r="B24" s="22"/>
      <c r="C24" s="15">
        <v>2523477.9700000002</v>
      </c>
      <c r="D24" s="15">
        <v>510109.64</v>
      </c>
      <c r="E24" s="15">
        <f t="shared" ref="E24" si="22">C24+D24</f>
        <v>3033587.6100000003</v>
      </c>
      <c r="F24" s="15">
        <v>2955930.94</v>
      </c>
      <c r="G24" s="15">
        <v>2776590.41</v>
      </c>
      <c r="H24" s="15">
        <f t="shared" ref="H24" si="23">E24-F24</f>
        <v>77656.670000000391</v>
      </c>
    </row>
    <row r="25" spans="1:8" x14ac:dyDescent="0.2">
      <c r="A25" s="4" t="s">
        <v>148</v>
      </c>
      <c r="B25" s="22"/>
      <c r="C25" s="15">
        <v>3360663.19</v>
      </c>
      <c r="D25" s="15">
        <v>-87115.93</v>
      </c>
      <c r="E25" s="15">
        <f t="shared" ref="E25" si="24">C25+D25</f>
        <v>3273547.26</v>
      </c>
      <c r="F25" s="15">
        <v>3194260.34</v>
      </c>
      <c r="G25" s="15">
        <v>2961470.65</v>
      </c>
      <c r="H25" s="15">
        <f t="shared" ref="H25" si="25">E25-F25</f>
        <v>79286.919999999925</v>
      </c>
    </row>
    <row r="26" spans="1:8" x14ac:dyDescent="0.2">
      <c r="A26" s="4" t="s">
        <v>149</v>
      </c>
      <c r="B26" s="22"/>
      <c r="C26" s="15">
        <v>3009733.38</v>
      </c>
      <c r="D26" s="15">
        <v>1515171.33</v>
      </c>
      <c r="E26" s="15">
        <f t="shared" ref="E26" si="26">C26+D26</f>
        <v>4524904.71</v>
      </c>
      <c r="F26" s="15">
        <v>4454358.28</v>
      </c>
      <c r="G26" s="15">
        <v>4208409.49</v>
      </c>
      <c r="H26" s="15">
        <f t="shared" ref="H26" si="27">E26-F26</f>
        <v>70546.429999999702</v>
      </c>
    </row>
    <row r="27" spans="1:8" x14ac:dyDescent="0.2">
      <c r="A27" s="4" t="s">
        <v>150</v>
      </c>
      <c r="B27" s="22"/>
      <c r="C27" s="15">
        <v>43984465.039999999</v>
      </c>
      <c r="D27" s="15">
        <v>67431408.780000001</v>
      </c>
      <c r="E27" s="15">
        <f t="shared" ref="E27" si="28">C27+D27</f>
        <v>111415873.81999999</v>
      </c>
      <c r="F27" s="15">
        <v>111358165.68000001</v>
      </c>
      <c r="G27" s="15">
        <v>108396210.59</v>
      </c>
      <c r="H27" s="15">
        <f t="shared" ref="H27" si="29">E27-F27</f>
        <v>57708.139999985695</v>
      </c>
    </row>
    <row r="28" spans="1:8" x14ac:dyDescent="0.2">
      <c r="A28" s="4" t="s">
        <v>151</v>
      </c>
      <c r="B28" s="22"/>
      <c r="C28" s="15">
        <v>43793405.079999998</v>
      </c>
      <c r="D28" s="15">
        <v>16634179.199999999</v>
      </c>
      <c r="E28" s="15">
        <f t="shared" ref="E28" si="30">C28+D28</f>
        <v>60427584.280000001</v>
      </c>
      <c r="F28" s="15">
        <v>60374100.810000002</v>
      </c>
      <c r="G28" s="15">
        <v>39296749.119999997</v>
      </c>
      <c r="H28" s="15">
        <f t="shared" ref="H28" si="31">E28-F28</f>
        <v>53483.469999998808</v>
      </c>
    </row>
    <row r="29" spans="1:8" x14ac:dyDescent="0.2">
      <c r="A29" s="4" t="s">
        <v>152</v>
      </c>
      <c r="B29" s="22"/>
      <c r="C29" s="15">
        <v>3967199.69</v>
      </c>
      <c r="D29" s="15">
        <v>1171710.92</v>
      </c>
      <c r="E29" s="15">
        <f t="shared" ref="E29" si="32">C29+D29</f>
        <v>5138910.6099999994</v>
      </c>
      <c r="F29" s="15">
        <v>5024565.55</v>
      </c>
      <c r="G29" s="15">
        <v>4245642.1500000004</v>
      </c>
      <c r="H29" s="15">
        <f t="shared" ref="H29" si="33">E29-F29</f>
        <v>114345.05999999959</v>
      </c>
    </row>
    <row r="30" spans="1:8" x14ac:dyDescent="0.2">
      <c r="A30" s="4" t="s">
        <v>153</v>
      </c>
      <c r="B30" s="22"/>
      <c r="C30" s="15">
        <v>6139311.7699999996</v>
      </c>
      <c r="D30" s="15">
        <v>-4250102.83</v>
      </c>
      <c r="E30" s="15">
        <f t="shared" ref="E30" si="34">C30+D30</f>
        <v>1889208.9399999995</v>
      </c>
      <c r="F30" s="15">
        <v>1814301.97</v>
      </c>
      <c r="G30" s="15">
        <v>1571897.44</v>
      </c>
      <c r="H30" s="15">
        <f t="shared" ref="H30" si="35">E30-F30</f>
        <v>74906.969999999506</v>
      </c>
    </row>
    <row r="31" spans="1:8" x14ac:dyDescent="0.2">
      <c r="A31" s="4" t="s">
        <v>154</v>
      </c>
      <c r="B31" s="22"/>
      <c r="C31" s="15">
        <v>2639861.19</v>
      </c>
      <c r="D31" s="15">
        <v>-420592.29</v>
      </c>
      <c r="E31" s="15">
        <f t="shared" ref="E31" si="36">C31+D31</f>
        <v>2219268.9</v>
      </c>
      <c r="F31" s="15">
        <v>2179245.42</v>
      </c>
      <c r="G31" s="15">
        <v>1999009.21</v>
      </c>
      <c r="H31" s="15">
        <f t="shared" ref="H31" si="37">E31-F31</f>
        <v>40023.479999999981</v>
      </c>
    </row>
    <row r="32" spans="1:8" x14ac:dyDescent="0.2">
      <c r="A32" s="4" t="s">
        <v>155</v>
      </c>
      <c r="B32" s="22"/>
      <c r="C32" s="15">
        <v>1222141.8899999999</v>
      </c>
      <c r="D32" s="15">
        <v>-527603.72</v>
      </c>
      <c r="E32" s="15">
        <f t="shared" ref="E32" si="38">C32+D32</f>
        <v>694538.16999999993</v>
      </c>
      <c r="F32" s="15">
        <v>643082.18000000005</v>
      </c>
      <c r="G32" s="15">
        <v>642263.63</v>
      </c>
      <c r="H32" s="15">
        <f t="shared" ref="H32" si="39">E32-F32</f>
        <v>51455.989999999874</v>
      </c>
    </row>
    <row r="33" spans="1:8" x14ac:dyDescent="0.2">
      <c r="A33" s="4" t="s">
        <v>156</v>
      </c>
      <c r="B33" s="22"/>
      <c r="C33" s="15">
        <v>6886955.4400000004</v>
      </c>
      <c r="D33" s="15">
        <v>3103345.66</v>
      </c>
      <c r="E33" s="15">
        <f t="shared" ref="E33" si="40">C33+D33</f>
        <v>9990301.1000000015</v>
      </c>
      <c r="F33" s="15">
        <v>9909884.1400000006</v>
      </c>
      <c r="G33" s="15">
        <v>8917111.5299999993</v>
      </c>
      <c r="H33" s="15">
        <f t="shared" ref="H33" si="41">E33-F33</f>
        <v>80416.960000000894</v>
      </c>
    </row>
    <row r="34" spans="1:8" x14ac:dyDescent="0.2">
      <c r="A34" s="4" t="s">
        <v>157</v>
      </c>
      <c r="B34" s="22"/>
      <c r="C34" s="15">
        <v>5256054.8899999997</v>
      </c>
      <c r="D34" s="15">
        <v>-2241876.13</v>
      </c>
      <c r="E34" s="15">
        <f t="shared" ref="E34" si="42">C34+D34</f>
        <v>3014178.76</v>
      </c>
      <c r="F34" s="15">
        <v>2947854.19</v>
      </c>
      <c r="G34" s="15">
        <v>2788165.47</v>
      </c>
      <c r="H34" s="15">
        <f t="shared" ref="H34" si="43">E34-F34</f>
        <v>66324.569999999832</v>
      </c>
    </row>
    <row r="35" spans="1:8" x14ac:dyDescent="0.2">
      <c r="A35" s="4" t="s">
        <v>158</v>
      </c>
      <c r="B35" s="22"/>
      <c r="C35" s="15">
        <v>23162281.100000001</v>
      </c>
      <c r="D35" s="15">
        <v>17250529.170000002</v>
      </c>
      <c r="E35" s="15">
        <f t="shared" ref="E35" si="44">C35+D35</f>
        <v>40412810.270000003</v>
      </c>
      <c r="F35" s="15">
        <v>40372929.969999999</v>
      </c>
      <c r="G35" s="15">
        <v>30180851.66</v>
      </c>
      <c r="H35" s="15">
        <f t="shared" ref="H35" si="45">E35-F35</f>
        <v>39880.30000000447</v>
      </c>
    </row>
    <row r="36" spans="1:8" x14ac:dyDescent="0.2">
      <c r="A36" s="4" t="s">
        <v>159</v>
      </c>
      <c r="B36" s="22"/>
      <c r="C36" s="15">
        <v>7054362.75</v>
      </c>
      <c r="D36" s="15">
        <v>371234.32</v>
      </c>
      <c r="E36" s="15">
        <f t="shared" ref="E36" si="46">C36+D36</f>
        <v>7425597.0700000003</v>
      </c>
      <c r="F36" s="15">
        <v>7362215.7999999998</v>
      </c>
      <c r="G36" s="15">
        <v>6927933.1100000003</v>
      </c>
      <c r="H36" s="15">
        <f t="shared" ref="H36" si="47">E36-F36</f>
        <v>63381.270000000484</v>
      </c>
    </row>
    <row r="37" spans="1:8" x14ac:dyDescent="0.2">
      <c r="A37" s="4" t="s">
        <v>160</v>
      </c>
      <c r="B37" s="22"/>
      <c r="C37" s="15">
        <v>3086339.49</v>
      </c>
      <c r="D37" s="15">
        <v>-1048107.28</v>
      </c>
      <c r="E37" s="15">
        <f t="shared" ref="E37" si="48">C37+D37</f>
        <v>2038232.2100000002</v>
      </c>
      <c r="F37" s="15">
        <v>1953636.13</v>
      </c>
      <c r="G37" s="15">
        <v>1856842.41</v>
      </c>
      <c r="H37" s="15">
        <f t="shared" ref="H37" si="49">E37-F37</f>
        <v>84596.080000000307</v>
      </c>
    </row>
    <row r="38" spans="1:8" x14ac:dyDescent="0.2">
      <c r="A38" s="4" t="s">
        <v>161</v>
      </c>
      <c r="B38" s="22"/>
      <c r="C38" s="15">
        <v>4714500.12</v>
      </c>
      <c r="D38" s="15">
        <v>288925.07</v>
      </c>
      <c r="E38" s="15">
        <f t="shared" ref="E38" si="50">C38+D38</f>
        <v>5003425.1900000004</v>
      </c>
      <c r="F38" s="15">
        <v>4930058.75</v>
      </c>
      <c r="G38" s="15">
        <v>4610224.0999999996</v>
      </c>
      <c r="H38" s="15">
        <f t="shared" ref="H38" si="51">E38-F38</f>
        <v>73366.44000000041</v>
      </c>
    </row>
    <row r="39" spans="1:8" x14ac:dyDescent="0.2">
      <c r="A39" s="4" t="s">
        <v>162</v>
      </c>
      <c r="B39" s="22"/>
      <c r="C39" s="15">
        <v>2465547.36</v>
      </c>
      <c r="D39" s="15">
        <v>-78238.27</v>
      </c>
      <c r="E39" s="15">
        <f t="shared" ref="E39" si="52">C39+D39</f>
        <v>2387309.09</v>
      </c>
      <c r="F39" s="15">
        <v>2339122.0499999998</v>
      </c>
      <c r="G39" s="15">
        <v>2239008.92</v>
      </c>
      <c r="H39" s="15">
        <f t="shared" ref="H39" si="53">E39-F39</f>
        <v>48187.040000000037</v>
      </c>
    </row>
    <row r="40" spans="1:8" x14ac:dyDescent="0.2">
      <c r="A40" s="4" t="s">
        <v>163</v>
      </c>
      <c r="B40" s="22"/>
      <c r="C40" s="15">
        <v>8864344.2899999991</v>
      </c>
      <c r="D40" s="15">
        <v>16344465.76</v>
      </c>
      <c r="E40" s="15">
        <f t="shared" ref="E40" si="54">C40+D40</f>
        <v>25208810.049999997</v>
      </c>
      <c r="F40" s="15">
        <v>25142228.600000001</v>
      </c>
      <c r="G40" s="15">
        <v>23579409.48</v>
      </c>
      <c r="H40" s="15">
        <f t="shared" ref="H40" si="55">E40-F40</f>
        <v>66581.44999999553</v>
      </c>
    </row>
    <row r="41" spans="1:8" x14ac:dyDescent="0.2">
      <c r="A41" s="4" t="s">
        <v>164</v>
      </c>
      <c r="B41" s="22"/>
      <c r="C41" s="15">
        <v>2661484.62</v>
      </c>
      <c r="D41" s="15">
        <v>-445289.43</v>
      </c>
      <c r="E41" s="15">
        <f t="shared" ref="E41" si="56">C41+D41</f>
        <v>2216195.19</v>
      </c>
      <c r="F41" s="15">
        <v>2144189.31</v>
      </c>
      <c r="G41" s="15">
        <v>1999147.28</v>
      </c>
      <c r="H41" s="15">
        <f t="shared" ref="H41" si="57">E41-F41</f>
        <v>72005.879999999888</v>
      </c>
    </row>
    <row r="42" spans="1:8" x14ac:dyDescent="0.2">
      <c r="A42" s="4" t="s">
        <v>165</v>
      </c>
      <c r="B42" s="22"/>
      <c r="C42" s="15">
        <v>2357922.7599999998</v>
      </c>
      <c r="D42" s="15">
        <v>-511109.68</v>
      </c>
      <c r="E42" s="15">
        <f t="shared" ref="E42" si="58">C42+D42</f>
        <v>1846813.0799999998</v>
      </c>
      <c r="F42" s="15">
        <v>1773837.28</v>
      </c>
      <c r="G42" s="15">
        <v>1627644.46</v>
      </c>
      <c r="H42" s="15">
        <f t="shared" ref="H42" si="59">E42-F42</f>
        <v>72975.799999999814</v>
      </c>
    </row>
    <row r="43" spans="1:8" x14ac:dyDescent="0.2">
      <c r="A43" s="4" t="s">
        <v>166</v>
      </c>
      <c r="B43" s="22"/>
      <c r="C43" s="15">
        <v>2255661.71</v>
      </c>
      <c r="D43" s="15">
        <v>-666166.30000000005</v>
      </c>
      <c r="E43" s="15">
        <f t="shared" ref="E43" si="60">C43+D43</f>
        <v>1589495.41</v>
      </c>
      <c r="F43" s="15">
        <v>1520588.15</v>
      </c>
      <c r="G43" s="15">
        <v>1425272.92</v>
      </c>
      <c r="H43" s="15">
        <f t="shared" ref="H43" si="61">E43-F43</f>
        <v>68907.260000000009</v>
      </c>
    </row>
    <row r="44" spans="1:8" x14ac:dyDescent="0.2">
      <c r="A44" s="4" t="s">
        <v>167</v>
      </c>
      <c r="B44" s="22"/>
      <c r="C44" s="15">
        <v>5629820.1699999999</v>
      </c>
      <c r="D44" s="15">
        <v>188461.39</v>
      </c>
      <c r="E44" s="15">
        <f t="shared" ref="E44" si="62">C44+D44</f>
        <v>5818281.5599999996</v>
      </c>
      <c r="F44" s="15">
        <v>5760925.4699999997</v>
      </c>
      <c r="G44" s="15">
        <v>4291862.37</v>
      </c>
      <c r="H44" s="15">
        <f t="shared" ref="H44" si="63">E44-F44</f>
        <v>57356.089999999851</v>
      </c>
    </row>
    <row r="45" spans="1:8" x14ac:dyDescent="0.2">
      <c r="A45" s="4" t="s">
        <v>168</v>
      </c>
      <c r="B45" s="22"/>
      <c r="C45" s="15">
        <v>395903.01</v>
      </c>
      <c r="D45" s="15">
        <v>-252613.18</v>
      </c>
      <c r="E45" s="15">
        <f t="shared" ref="E45" si="64">C45+D45</f>
        <v>143289.83000000002</v>
      </c>
      <c r="F45" s="15">
        <v>138643.5</v>
      </c>
      <c r="G45" s="15">
        <v>110002.01</v>
      </c>
      <c r="H45" s="15">
        <f t="shared" ref="H45" si="65">E45-F45</f>
        <v>4646.3300000000163</v>
      </c>
    </row>
    <row r="46" spans="1:8" x14ac:dyDescent="0.2">
      <c r="A46" s="4" t="s">
        <v>169</v>
      </c>
      <c r="B46" s="22"/>
      <c r="C46" s="15">
        <v>7319440.8700000001</v>
      </c>
      <c r="D46" s="15">
        <v>5946022.0499999998</v>
      </c>
      <c r="E46" s="15">
        <f t="shared" ref="E46" si="66">C46+D46</f>
        <v>13265462.92</v>
      </c>
      <c r="F46" s="15">
        <v>13217685.699999999</v>
      </c>
      <c r="G46" s="15">
        <v>12510637.949999999</v>
      </c>
      <c r="H46" s="15">
        <f t="shared" ref="H46" si="67">E46-F46</f>
        <v>47777.220000000671</v>
      </c>
    </row>
    <row r="47" spans="1:8" x14ac:dyDescent="0.2">
      <c r="A47" s="4" t="s">
        <v>170</v>
      </c>
      <c r="B47" s="22"/>
      <c r="C47" s="15">
        <v>7857339.4299999997</v>
      </c>
      <c r="D47" s="15">
        <v>11277852.390000001</v>
      </c>
      <c r="E47" s="15">
        <f t="shared" ref="E47" si="68">C47+D47</f>
        <v>19135191.82</v>
      </c>
      <c r="F47" s="15">
        <v>17086717.98</v>
      </c>
      <c r="G47" s="15">
        <v>15608036.49</v>
      </c>
      <c r="H47" s="15">
        <f t="shared" ref="H47" si="69">E47-F47</f>
        <v>2048473.8399999999</v>
      </c>
    </row>
    <row r="48" spans="1:8" x14ac:dyDescent="0.2">
      <c r="A48" s="4" t="s">
        <v>171</v>
      </c>
      <c r="B48" s="22"/>
      <c r="C48" s="15">
        <v>734519.89</v>
      </c>
      <c r="D48" s="15">
        <v>-146143.31</v>
      </c>
      <c r="E48" s="15">
        <f t="shared" ref="E48" si="70">C48+D48</f>
        <v>588376.58000000007</v>
      </c>
      <c r="F48" s="15">
        <v>531654.48</v>
      </c>
      <c r="G48" s="15">
        <v>478514.27</v>
      </c>
      <c r="H48" s="15">
        <f t="shared" ref="H48" si="71">E48-F48</f>
        <v>56722.100000000093</v>
      </c>
    </row>
    <row r="49" spans="1:8" x14ac:dyDescent="0.2">
      <c r="A49" s="4" t="s">
        <v>172</v>
      </c>
      <c r="B49" s="22"/>
      <c r="C49" s="15">
        <v>6348654.8099999996</v>
      </c>
      <c r="D49" s="15">
        <v>-1188324</v>
      </c>
      <c r="E49" s="15">
        <f t="shared" ref="E49" si="72">C49+D49</f>
        <v>5160330.8099999996</v>
      </c>
      <c r="F49" s="15">
        <v>5119297.68</v>
      </c>
      <c r="G49" s="15">
        <v>4786264.45</v>
      </c>
      <c r="H49" s="15">
        <f t="shared" ref="H49" si="73">E49-F49</f>
        <v>41033.129999999888</v>
      </c>
    </row>
    <row r="50" spans="1:8" x14ac:dyDescent="0.2">
      <c r="A50" s="4" t="s">
        <v>173</v>
      </c>
      <c r="B50" s="22"/>
      <c r="C50" s="15">
        <v>2217377.4300000002</v>
      </c>
      <c r="D50" s="15">
        <v>207138.56</v>
      </c>
      <c r="E50" s="15">
        <f t="shared" ref="E50" si="74">C50+D50</f>
        <v>2424515.9900000002</v>
      </c>
      <c r="F50" s="15">
        <v>2377404.69</v>
      </c>
      <c r="G50" s="15">
        <v>2323401.8199999998</v>
      </c>
      <c r="H50" s="15">
        <f t="shared" ref="H50" si="75">E50-F50</f>
        <v>47111.300000000279</v>
      </c>
    </row>
    <row r="51" spans="1:8" x14ac:dyDescent="0.2">
      <c r="A51" s="4" t="s">
        <v>174</v>
      </c>
      <c r="B51" s="22"/>
      <c r="C51" s="15">
        <v>2794006.39</v>
      </c>
      <c r="D51" s="15">
        <v>701995.95</v>
      </c>
      <c r="E51" s="15">
        <f t="shared" ref="E51" si="76">C51+D51</f>
        <v>3496002.34</v>
      </c>
      <c r="F51" s="15">
        <v>3450528.96</v>
      </c>
      <c r="G51" s="15">
        <v>3007455.31</v>
      </c>
      <c r="H51" s="15">
        <f t="shared" ref="H51" si="77">E51-F51</f>
        <v>45473.379999999888</v>
      </c>
    </row>
    <row r="52" spans="1:8" x14ac:dyDescent="0.2">
      <c r="A52" s="4" t="s">
        <v>175</v>
      </c>
      <c r="B52" s="22"/>
      <c r="C52" s="15">
        <v>97271032.719999999</v>
      </c>
      <c r="D52" s="15">
        <v>22058668.16</v>
      </c>
      <c r="E52" s="15">
        <f t="shared" ref="E52" si="78">C52+D52</f>
        <v>119329700.88</v>
      </c>
      <c r="F52" s="15">
        <v>119204601.70999999</v>
      </c>
      <c r="G52" s="15">
        <v>117470447.52</v>
      </c>
      <c r="H52" s="15">
        <f t="shared" ref="H52" si="79">E52-F52</f>
        <v>125099.17000000179</v>
      </c>
    </row>
    <row r="53" spans="1:8" x14ac:dyDescent="0.2">
      <c r="A53" s="4" t="s">
        <v>176</v>
      </c>
      <c r="B53" s="22"/>
      <c r="C53" s="15">
        <v>14469132.09</v>
      </c>
      <c r="D53" s="15">
        <v>-7800868.9100000001</v>
      </c>
      <c r="E53" s="15">
        <f t="shared" ref="E53" si="80">C53+D53</f>
        <v>6668263.1799999997</v>
      </c>
      <c r="F53" s="15">
        <v>6637586.0499999998</v>
      </c>
      <c r="G53" s="15">
        <v>6605746.6699999999</v>
      </c>
      <c r="H53" s="15">
        <f t="shared" ref="H53" si="81">E53-F53</f>
        <v>30677.129999999888</v>
      </c>
    </row>
    <row r="54" spans="1:8" x14ac:dyDescent="0.2">
      <c r="A54" s="4" t="s">
        <v>177</v>
      </c>
      <c r="B54" s="22"/>
      <c r="C54" s="15">
        <v>2038978.22</v>
      </c>
      <c r="D54" s="15">
        <v>-1260763.3400000001</v>
      </c>
      <c r="E54" s="15">
        <f t="shared" ref="E54" si="82">C54+D54</f>
        <v>778214.87999999989</v>
      </c>
      <c r="F54" s="15">
        <v>745345.6</v>
      </c>
      <c r="G54" s="15">
        <v>730735.43</v>
      </c>
      <c r="H54" s="15">
        <f t="shared" ref="H54" si="83">E54-F54</f>
        <v>32869.279999999912</v>
      </c>
    </row>
    <row r="55" spans="1:8" x14ac:dyDescent="0.2">
      <c r="A55" s="4" t="s">
        <v>178</v>
      </c>
      <c r="B55" s="22"/>
      <c r="C55" s="15">
        <v>1100272.6499999999</v>
      </c>
      <c r="D55" s="15">
        <v>-734214.68</v>
      </c>
      <c r="E55" s="15">
        <f t="shared" ref="E55" si="84">C55+D55</f>
        <v>366057.96999999986</v>
      </c>
      <c r="F55" s="15">
        <v>338752.26</v>
      </c>
      <c r="G55" s="15">
        <v>338396.26</v>
      </c>
      <c r="H55" s="15">
        <f t="shared" ref="H55" si="85">E55-F55</f>
        <v>27305.709999999846</v>
      </c>
    </row>
    <row r="56" spans="1:8" x14ac:dyDescent="0.2">
      <c r="A56" s="4" t="s">
        <v>179</v>
      </c>
      <c r="B56" s="22"/>
      <c r="C56" s="15">
        <v>5590725.75</v>
      </c>
      <c r="D56" s="15">
        <v>150408.43</v>
      </c>
      <c r="E56" s="15">
        <f t="shared" ref="E56" si="86">C56+D56</f>
        <v>5741134.1799999997</v>
      </c>
      <c r="F56" s="15">
        <v>5702168.0599999996</v>
      </c>
      <c r="G56" s="15">
        <v>5650900.5800000001</v>
      </c>
      <c r="H56" s="15">
        <f t="shared" ref="H56" si="87">E56-F56</f>
        <v>38966.120000000112</v>
      </c>
    </row>
    <row r="57" spans="1:8" x14ac:dyDescent="0.2">
      <c r="A57" s="4" t="s">
        <v>180</v>
      </c>
      <c r="B57" s="22"/>
      <c r="C57" s="15">
        <v>2283469.37</v>
      </c>
      <c r="D57" s="15">
        <v>-2129379.52</v>
      </c>
      <c r="E57" s="15">
        <f t="shared" ref="E57" si="88">C57+D57</f>
        <v>154089.85000000009</v>
      </c>
      <c r="F57" s="15">
        <v>104662.82</v>
      </c>
      <c r="G57" s="15">
        <v>82034.100000000006</v>
      </c>
      <c r="H57" s="15">
        <f t="shared" ref="H57" si="89">E57-F57</f>
        <v>49427.030000000086</v>
      </c>
    </row>
    <row r="58" spans="1:8" x14ac:dyDescent="0.2">
      <c r="A58" s="4" t="s">
        <v>181</v>
      </c>
      <c r="B58" s="22"/>
      <c r="C58" s="15">
        <v>110761480.90000001</v>
      </c>
      <c r="D58" s="15">
        <v>46539567.18</v>
      </c>
      <c r="E58" s="15">
        <f t="shared" ref="E58" si="90">C58+D58</f>
        <v>157301048.08000001</v>
      </c>
      <c r="F58" s="15">
        <v>114140780.79000001</v>
      </c>
      <c r="G58" s="15">
        <v>103471159.02</v>
      </c>
      <c r="H58" s="15">
        <f t="shared" ref="H58" si="91">E58-F58</f>
        <v>43160267.290000007</v>
      </c>
    </row>
    <row r="59" spans="1:8" x14ac:dyDescent="0.2">
      <c r="A59" s="4" t="s">
        <v>182</v>
      </c>
      <c r="B59" s="22"/>
      <c r="C59" s="15">
        <v>5203633.8899999997</v>
      </c>
      <c r="D59" s="15">
        <v>-1318347.04</v>
      </c>
      <c r="E59" s="15">
        <f t="shared" ref="E59" si="92">C59+D59</f>
        <v>3885286.8499999996</v>
      </c>
      <c r="F59" s="15">
        <v>3854391.48</v>
      </c>
      <c r="G59" s="15">
        <v>3476172.03</v>
      </c>
      <c r="H59" s="15">
        <f t="shared" ref="H59" si="93">E59-F59</f>
        <v>30895.369999999646</v>
      </c>
    </row>
    <row r="60" spans="1:8" x14ac:dyDescent="0.2">
      <c r="A60" s="4" t="s">
        <v>183</v>
      </c>
      <c r="B60" s="22"/>
      <c r="C60" s="15">
        <v>1508637.79</v>
      </c>
      <c r="D60" s="15">
        <v>-209490.02</v>
      </c>
      <c r="E60" s="15">
        <f t="shared" ref="E60" si="94">C60+D60</f>
        <v>1299147.77</v>
      </c>
      <c r="F60" s="15">
        <v>1225224.49</v>
      </c>
      <c r="G60" s="15">
        <v>1101697.06</v>
      </c>
      <c r="H60" s="15">
        <f t="shared" ref="H60" si="95">E60-F60</f>
        <v>73923.280000000028</v>
      </c>
    </row>
    <row r="61" spans="1:8" x14ac:dyDescent="0.2">
      <c r="A61" s="4" t="s">
        <v>184</v>
      </c>
      <c r="B61" s="22"/>
      <c r="C61" s="15">
        <v>1030189.9</v>
      </c>
      <c r="D61" s="15">
        <v>210747.79</v>
      </c>
      <c r="E61" s="15">
        <f t="shared" ref="E61" si="96">C61+D61</f>
        <v>1240937.69</v>
      </c>
      <c r="F61" s="15">
        <v>1186612.4099999999</v>
      </c>
      <c r="G61" s="15">
        <v>1093068.19</v>
      </c>
      <c r="H61" s="15">
        <f t="shared" ref="H61" si="97">E61-F61</f>
        <v>54325.280000000028</v>
      </c>
    </row>
    <row r="62" spans="1:8" x14ac:dyDescent="0.2">
      <c r="A62" s="4"/>
      <c r="B62" s="22"/>
      <c r="C62" s="15"/>
      <c r="D62" s="15"/>
      <c r="E62" s="15"/>
      <c r="F62" s="15"/>
      <c r="G62" s="15"/>
      <c r="H62" s="15"/>
    </row>
    <row r="63" spans="1:8" x14ac:dyDescent="0.2">
      <c r="A63" s="4"/>
      <c r="B63" s="25"/>
      <c r="C63" s="16"/>
      <c r="D63" s="16"/>
      <c r="E63" s="16"/>
      <c r="F63" s="16"/>
      <c r="G63" s="16"/>
      <c r="H63" s="16"/>
    </row>
    <row r="64" spans="1:8" x14ac:dyDescent="0.2">
      <c r="A64" s="26"/>
      <c r="B64" s="47" t="s">
        <v>53</v>
      </c>
      <c r="C64" s="23">
        <f t="shared" ref="C64:H64" si="98">SUM(C7:C63)</f>
        <v>594106494.11999989</v>
      </c>
      <c r="D64" s="23">
        <f t="shared" si="98"/>
        <v>186544322.31999996</v>
      </c>
      <c r="E64" s="23">
        <f t="shared" si="98"/>
        <v>780650816.44000006</v>
      </c>
      <c r="F64" s="23">
        <f t="shared" si="98"/>
        <v>732514119.65999997</v>
      </c>
      <c r="G64" s="23">
        <f t="shared" si="98"/>
        <v>662937555.99999988</v>
      </c>
      <c r="H64" s="23">
        <f t="shared" si="98"/>
        <v>48136696.779999994</v>
      </c>
    </row>
    <row r="67" spans="1:8" ht="45" customHeight="1" x14ac:dyDescent="0.2">
      <c r="A67" s="52" t="s">
        <v>186</v>
      </c>
      <c r="B67" s="53"/>
      <c r="C67" s="53"/>
      <c r="D67" s="53"/>
      <c r="E67" s="53"/>
      <c r="F67" s="53"/>
      <c r="G67" s="53"/>
      <c r="H67" s="54"/>
    </row>
    <row r="69" spans="1:8" x14ac:dyDescent="0.2">
      <c r="A69" s="57" t="s">
        <v>54</v>
      </c>
      <c r="B69" s="58"/>
      <c r="C69" s="52" t="s">
        <v>60</v>
      </c>
      <c r="D69" s="53"/>
      <c r="E69" s="53"/>
      <c r="F69" s="53"/>
      <c r="G69" s="54"/>
      <c r="H69" s="55" t="s">
        <v>59</v>
      </c>
    </row>
    <row r="70" spans="1:8" ht="22.5" x14ac:dyDescent="0.2">
      <c r="A70" s="59"/>
      <c r="B70" s="60"/>
      <c r="C70" s="9" t="s">
        <v>55</v>
      </c>
      <c r="D70" s="9" t="s">
        <v>125</v>
      </c>
      <c r="E70" s="9" t="s">
        <v>56</v>
      </c>
      <c r="F70" s="9" t="s">
        <v>57</v>
      </c>
      <c r="G70" s="9" t="s">
        <v>58</v>
      </c>
      <c r="H70" s="56"/>
    </row>
    <row r="71" spans="1:8" x14ac:dyDescent="0.2">
      <c r="A71" s="61"/>
      <c r="B71" s="62"/>
      <c r="C71" s="10">
        <v>1</v>
      </c>
      <c r="D71" s="10">
        <v>2</v>
      </c>
      <c r="E71" s="10" t="s">
        <v>126</v>
      </c>
      <c r="F71" s="10">
        <v>4</v>
      </c>
      <c r="G71" s="10">
        <v>5</v>
      </c>
      <c r="H71" s="10" t="s">
        <v>127</v>
      </c>
    </row>
    <row r="72" spans="1:8" x14ac:dyDescent="0.2">
      <c r="A72" s="28"/>
      <c r="B72" s="29"/>
      <c r="C72" s="33"/>
      <c r="D72" s="33"/>
      <c r="E72" s="33"/>
      <c r="F72" s="33"/>
      <c r="G72" s="33"/>
      <c r="H72" s="33"/>
    </row>
    <row r="73" spans="1:8" x14ac:dyDescent="0.2">
      <c r="A73" s="4" t="s">
        <v>8</v>
      </c>
      <c r="B73" s="2"/>
      <c r="C73" s="34">
        <v>0</v>
      </c>
      <c r="D73" s="34">
        <v>0</v>
      </c>
      <c r="E73" s="34">
        <f>C73+D73</f>
        <v>0</v>
      </c>
      <c r="F73" s="34">
        <v>0</v>
      </c>
      <c r="G73" s="34">
        <v>0</v>
      </c>
      <c r="H73" s="34">
        <f>E73-F73</f>
        <v>0</v>
      </c>
    </row>
    <row r="74" spans="1:8" x14ac:dyDescent="0.2">
      <c r="A74" s="4" t="s">
        <v>9</v>
      </c>
      <c r="B74" s="2"/>
      <c r="C74" s="34">
        <v>0</v>
      </c>
      <c r="D74" s="34">
        <v>0</v>
      </c>
      <c r="E74" s="34">
        <f t="shared" ref="E74:E76" si="99">C74+D74</f>
        <v>0</v>
      </c>
      <c r="F74" s="34">
        <v>0</v>
      </c>
      <c r="G74" s="34">
        <v>0</v>
      </c>
      <c r="H74" s="34">
        <f t="shared" ref="H74:H76" si="100">E74-F74</f>
        <v>0</v>
      </c>
    </row>
    <row r="75" spans="1:8" x14ac:dyDescent="0.2">
      <c r="A75" s="4" t="s">
        <v>10</v>
      </c>
      <c r="B75" s="2"/>
      <c r="C75" s="34">
        <v>0</v>
      </c>
      <c r="D75" s="34">
        <v>0</v>
      </c>
      <c r="E75" s="34">
        <f t="shared" si="99"/>
        <v>0</v>
      </c>
      <c r="F75" s="34">
        <v>0</v>
      </c>
      <c r="G75" s="34">
        <v>0</v>
      </c>
      <c r="H75" s="34">
        <f t="shared" si="100"/>
        <v>0</v>
      </c>
    </row>
    <row r="76" spans="1:8" x14ac:dyDescent="0.2">
      <c r="A76" s="4" t="s">
        <v>11</v>
      </c>
      <c r="B76" s="2"/>
      <c r="C76" s="34">
        <v>0</v>
      </c>
      <c r="D76" s="34">
        <v>0</v>
      </c>
      <c r="E76" s="34">
        <f t="shared" si="99"/>
        <v>0</v>
      </c>
      <c r="F76" s="34">
        <v>0</v>
      </c>
      <c r="G76" s="34">
        <v>0</v>
      </c>
      <c r="H76" s="34">
        <f t="shared" si="100"/>
        <v>0</v>
      </c>
    </row>
    <row r="77" spans="1:8" x14ac:dyDescent="0.2">
      <c r="A77" s="4"/>
      <c r="B77" s="2"/>
      <c r="C77" s="35"/>
      <c r="D77" s="35"/>
      <c r="E77" s="35"/>
      <c r="F77" s="35"/>
      <c r="G77" s="35"/>
      <c r="H77" s="35"/>
    </row>
    <row r="78" spans="1:8" x14ac:dyDescent="0.2">
      <c r="A78" s="26"/>
      <c r="B78" s="47" t="s">
        <v>53</v>
      </c>
      <c r="C78" s="23">
        <f>SUM(C73:C77)</f>
        <v>0</v>
      </c>
      <c r="D78" s="23">
        <f>SUM(D73:D77)</f>
        <v>0</v>
      </c>
      <c r="E78" s="23">
        <f>SUM(E73:E76)</f>
        <v>0</v>
      </c>
      <c r="F78" s="23">
        <f>SUM(F73:F76)</f>
        <v>0</v>
      </c>
      <c r="G78" s="23">
        <f>SUM(G73:G76)</f>
        <v>0</v>
      </c>
      <c r="H78" s="23">
        <f>SUM(H73:H76)</f>
        <v>0</v>
      </c>
    </row>
    <row r="81" spans="1:8" ht="45" customHeight="1" x14ac:dyDescent="0.2">
      <c r="A81" s="52" t="s">
        <v>187</v>
      </c>
      <c r="B81" s="53"/>
      <c r="C81" s="53"/>
      <c r="D81" s="53"/>
      <c r="E81" s="53"/>
      <c r="F81" s="53"/>
      <c r="G81" s="53"/>
      <c r="H81" s="54"/>
    </row>
    <row r="82" spans="1:8" x14ac:dyDescent="0.2">
      <c r="A82" s="57" t="s">
        <v>54</v>
      </c>
      <c r="B82" s="58"/>
      <c r="C82" s="52" t="s">
        <v>60</v>
      </c>
      <c r="D82" s="53"/>
      <c r="E82" s="53"/>
      <c r="F82" s="53"/>
      <c r="G82" s="54"/>
      <c r="H82" s="55" t="s">
        <v>59</v>
      </c>
    </row>
    <row r="83" spans="1:8" ht="22.5" x14ac:dyDescent="0.2">
      <c r="A83" s="59"/>
      <c r="B83" s="60"/>
      <c r="C83" s="9" t="s">
        <v>55</v>
      </c>
      <c r="D83" s="9" t="s">
        <v>125</v>
      </c>
      <c r="E83" s="9" t="s">
        <v>56</v>
      </c>
      <c r="F83" s="9" t="s">
        <v>57</v>
      </c>
      <c r="G83" s="9" t="s">
        <v>58</v>
      </c>
      <c r="H83" s="56"/>
    </row>
    <row r="84" spans="1:8" x14ac:dyDescent="0.2">
      <c r="A84" s="61"/>
      <c r="B84" s="62"/>
      <c r="C84" s="10">
        <v>1</v>
      </c>
      <c r="D84" s="10">
        <v>2</v>
      </c>
      <c r="E84" s="10" t="s">
        <v>126</v>
      </c>
      <c r="F84" s="10">
        <v>4</v>
      </c>
      <c r="G84" s="10">
        <v>5</v>
      </c>
      <c r="H84" s="10" t="s">
        <v>127</v>
      </c>
    </row>
    <row r="85" spans="1:8" x14ac:dyDescent="0.2">
      <c r="A85" s="28"/>
      <c r="B85" s="29"/>
      <c r="C85" s="33"/>
      <c r="D85" s="33"/>
      <c r="E85" s="33"/>
      <c r="F85" s="33"/>
      <c r="G85" s="33"/>
      <c r="H85" s="33"/>
    </row>
    <row r="86" spans="1:8" ht="22.5" x14ac:dyDescent="0.2">
      <c r="A86" s="4"/>
      <c r="B86" s="31" t="s">
        <v>13</v>
      </c>
      <c r="C86" s="34">
        <v>0</v>
      </c>
      <c r="D86" s="34">
        <v>0</v>
      </c>
      <c r="E86" s="34">
        <f>C86+D86</f>
        <v>0</v>
      </c>
      <c r="F86" s="34">
        <v>0</v>
      </c>
      <c r="G86" s="34">
        <v>0</v>
      </c>
      <c r="H86" s="34">
        <f>E86-F86</f>
        <v>0</v>
      </c>
    </row>
    <row r="87" spans="1:8" x14ac:dyDescent="0.2">
      <c r="A87" s="4"/>
      <c r="B87" s="31"/>
      <c r="C87" s="34"/>
      <c r="D87" s="34"/>
      <c r="E87" s="34"/>
      <c r="F87" s="34"/>
      <c r="G87" s="34"/>
      <c r="H87" s="34"/>
    </row>
    <row r="88" spans="1:8" x14ac:dyDescent="0.2">
      <c r="A88" s="4"/>
      <c r="B88" s="31" t="s">
        <v>12</v>
      </c>
      <c r="C88" s="34">
        <v>0</v>
      </c>
      <c r="D88" s="34">
        <v>0</v>
      </c>
      <c r="E88" s="34">
        <f>C88+D88</f>
        <v>0</v>
      </c>
      <c r="F88" s="34">
        <v>0</v>
      </c>
      <c r="G88" s="34">
        <v>0</v>
      </c>
      <c r="H88" s="34">
        <f>E88-F88</f>
        <v>0</v>
      </c>
    </row>
    <row r="89" spans="1:8" x14ac:dyDescent="0.2">
      <c r="A89" s="4"/>
      <c r="B89" s="31"/>
      <c r="C89" s="34"/>
      <c r="D89" s="34"/>
      <c r="E89" s="34"/>
      <c r="F89" s="34"/>
      <c r="G89" s="34"/>
      <c r="H89" s="34"/>
    </row>
    <row r="90" spans="1:8" ht="22.5" x14ac:dyDescent="0.2">
      <c r="A90" s="4"/>
      <c r="B90" s="31" t="s">
        <v>14</v>
      </c>
      <c r="C90" s="34">
        <v>0</v>
      </c>
      <c r="D90" s="34">
        <v>0</v>
      </c>
      <c r="E90" s="34">
        <f>C90+D90</f>
        <v>0</v>
      </c>
      <c r="F90" s="34">
        <v>0</v>
      </c>
      <c r="G90" s="34">
        <v>0</v>
      </c>
      <c r="H90" s="34">
        <f>E90-F90</f>
        <v>0</v>
      </c>
    </row>
    <row r="91" spans="1:8" x14ac:dyDescent="0.2">
      <c r="A91" s="4"/>
      <c r="B91" s="31"/>
      <c r="C91" s="34"/>
      <c r="D91" s="34"/>
      <c r="E91" s="34"/>
      <c r="F91" s="34"/>
      <c r="G91" s="34"/>
      <c r="H91" s="34"/>
    </row>
    <row r="92" spans="1:8" ht="22.5" x14ac:dyDescent="0.2">
      <c r="A92" s="4"/>
      <c r="B92" s="31" t="s">
        <v>26</v>
      </c>
      <c r="C92" s="34">
        <v>0</v>
      </c>
      <c r="D92" s="34">
        <v>0</v>
      </c>
      <c r="E92" s="34">
        <f>C92+D92</f>
        <v>0</v>
      </c>
      <c r="F92" s="34">
        <v>0</v>
      </c>
      <c r="G92" s="34">
        <v>0</v>
      </c>
      <c r="H92" s="34">
        <f>E92-F92</f>
        <v>0</v>
      </c>
    </row>
    <row r="93" spans="1:8" x14ac:dyDescent="0.2">
      <c r="A93" s="4"/>
      <c r="B93" s="31"/>
      <c r="C93" s="34"/>
      <c r="D93" s="34"/>
      <c r="E93" s="34"/>
      <c r="F93" s="34"/>
      <c r="G93" s="34"/>
      <c r="H93" s="34"/>
    </row>
    <row r="94" spans="1:8" ht="22.5" x14ac:dyDescent="0.2">
      <c r="A94" s="4"/>
      <c r="B94" s="31" t="s">
        <v>27</v>
      </c>
      <c r="C94" s="34">
        <v>0</v>
      </c>
      <c r="D94" s="34">
        <v>0</v>
      </c>
      <c r="E94" s="34">
        <f>C94+D94</f>
        <v>0</v>
      </c>
      <c r="F94" s="34">
        <v>0</v>
      </c>
      <c r="G94" s="34">
        <v>0</v>
      </c>
      <c r="H94" s="34">
        <f>E94-F94</f>
        <v>0</v>
      </c>
    </row>
    <row r="95" spans="1:8" x14ac:dyDescent="0.2">
      <c r="A95" s="4"/>
      <c r="B95" s="31"/>
      <c r="C95" s="34"/>
      <c r="D95" s="34"/>
      <c r="E95" s="34"/>
      <c r="F95" s="34"/>
      <c r="G95" s="34"/>
      <c r="H95" s="34"/>
    </row>
    <row r="96" spans="1:8" ht="22.5" x14ac:dyDescent="0.2">
      <c r="A96" s="4"/>
      <c r="B96" s="31" t="s">
        <v>34</v>
      </c>
      <c r="C96" s="34">
        <v>0</v>
      </c>
      <c r="D96" s="34">
        <v>0</v>
      </c>
      <c r="E96" s="34">
        <f>C96+D96</f>
        <v>0</v>
      </c>
      <c r="F96" s="34">
        <v>0</v>
      </c>
      <c r="G96" s="34">
        <v>0</v>
      </c>
      <c r="H96" s="34">
        <f>E96-F96</f>
        <v>0</v>
      </c>
    </row>
    <row r="97" spans="1:8" x14ac:dyDescent="0.2">
      <c r="A97" s="4"/>
      <c r="B97" s="31"/>
      <c r="C97" s="34"/>
      <c r="D97" s="34"/>
      <c r="E97" s="34"/>
      <c r="F97" s="34"/>
      <c r="G97" s="34"/>
      <c r="H97" s="34"/>
    </row>
    <row r="98" spans="1:8" x14ac:dyDescent="0.2">
      <c r="A98" s="4"/>
      <c r="B98" s="31" t="s">
        <v>15</v>
      </c>
      <c r="C98" s="34">
        <v>0</v>
      </c>
      <c r="D98" s="34">
        <v>0</v>
      </c>
      <c r="E98" s="34">
        <f>C98+D98</f>
        <v>0</v>
      </c>
      <c r="F98" s="34">
        <v>0</v>
      </c>
      <c r="G98" s="34">
        <v>0</v>
      </c>
      <c r="H98" s="34">
        <f>E98-F98</f>
        <v>0</v>
      </c>
    </row>
    <row r="99" spans="1:8" x14ac:dyDescent="0.2">
      <c r="A99" s="30"/>
      <c r="B99" s="32"/>
      <c r="C99" s="35"/>
      <c r="D99" s="35"/>
      <c r="E99" s="35"/>
      <c r="F99" s="35"/>
      <c r="G99" s="35"/>
      <c r="H99" s="35"/>
    </row>
    <row r="100" spans="1:8" x14ac:dyDescent="0.2">
      <c r="A100" s="26"/>
      <c r="B100" s="47" t="s">
        <v>53</v>
      </c>
      <c r="C100" s="23">
        <f t="shared" ref="C100:H100" si="101">SUM(C86:C98)</f>
        <v>0</v>
      </c>
      <c r="D100" s="23">
        <f t="shared" si="101"/>
        <v>0</v>
      </c>
      <c r="E100" s="23">
        <f t="shared" si="101"/>
        <v>0</v>
      </c>
      <c r="F100" s="23">
        <f t="shared" si="101"/>
        <v>0</v>
      </c>
      <c r="G100" s="23">
        <f t="shared" si="101"/>
        <v>0</v>
      </c>
      <c r="H100" s="23">
        <f t="shared" si="101"/>
        <v>0</v>
      </c>
    </row>
  </sheetData>
  <sheetProtection formatCells="0" formatColumns="0" formatRows="0" insertRows="0" deleteRows="0" autoFilter="0"/>
  <mergeCells count="12">
    <mergeCell ref="A1:H1"/>
    <mergeCell ref="A3:B5"/>
    <mergeCell ref="A67:H67"/>
    <mergeCell ref="A69:B71"/>
    <mergeCell ref="C3:G3"/>
    <mergeCell ref="H3:H4"/>
    <mergeCell ref="A81:H81"/>
    <mergeCell ref="A82:B84"/>
    <mergeCell ref="C82:G82"/>
    <mergeCell ref="H82:H83"/>
    <mergeCell ref="C69:G69"/>
    <mergeCell ref="H69:H70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tabSelected="1" workbookViewId="0">
      <selection sqref="A1:H1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2" t="s">
        <v>188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4.95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4"/>
      <c r="B5" s="45"/>
      <c r="C5" s="14"/>
      <c r="D5" s="14"/>
      <c r="E5" s="14"/>
      <c r="F5" s="14"/>
      <c r="G5" s="14"/>
      <c r="H5" s="14"/>
    </row>
    <row r="6" spans="1:8" x14ac:dyDescent="0.2">
      <c r="A6" s="41" t="s">
        <v>16</v>
      </c>
      <c r="B6" s="39"/>
      <c r="C6" s="15">
        <f t="shared" ref="C6:H6" si="0">SUM(C7:C14)</f>
        <v>338256105.04999995</v>
      </c>
      <c r="D6" s="15">
        <f t="shared" si="0"/>
        <v>26797511.210000001</v>
      </c>
      <c r="E6" s="15">
        <f t="shared" si="0"/>
        <v>365053616.26000005</v>
      </c>
      <c r="F6" s="15">
        <f t="shared" si="0"/>
        <v>363315802.13</v>
      </c>
      <c r="G6" s="15">
        <f t="shared" si="0"/>
        <v>325713447.45999998</v>
      </c>
      <c r="H6" s="15">
        <f t="shared" si="0"/>
        <v>1737814.1299999936</v>
      </c>
    </row>
    <row r="7" spans="1:8" x14ac:dyDescent="0.2">
      <c r="A7" s="38"/>
      <c r="B7" s="42" t="s">
        <v>42</v>
      </c>
      <c r="C7" s="15">
        <v>2503978.13</v>
      </c>
      <c r="D7" s="15">
        <v>-774372.14</v>
      </c>
      <c r="E7" s="15">
        <f>C7+D7</f>
        <v>1729605.9899999998</v>
      </c>
      <c r="F7" s="15">
        <v>1699626.77</v>
      </c>
      <c r="G7" s="15">
        <v>1559734.97</v>
      </c>
      <c r="H7" s="15">
        <f>E7-F7</f>
        <v>29979.219999999739</v>
      </c>
    </row>
    <row r="8" spans="1:8" x14ac:dyDescent="0.2">
      <c r="A8" s="38"/>
      <c r="B8" s="42" t="s">
        <v>17</v>
      </c>
      <c r="C8" s="15">
        <v>1730206.76</v>
      </c>
      <c r="D8" s="15">
        <v>-559200.43000000005</v>
      </c>
      <c r="E8" s="15">
        <f t="shared" ref="E8:E14" si="1">C8+D8</f>
        <v>1171006.33</v>
      </c>
      <c r="F8" s="15">
        <v>1097461.7</v>
      </c>
      <c r="G8" s="15">
        <v>1017724.22</v>
      </c>
      <c r="H8" s="15">
        <f t="shared" ref="H8:H14" si="2">E8-F8</f>
        <v>73544.630000000121</v>
      </c>
    </row>
    <row r="9" spans="1:8" x14ac:dyDescent="0.2">
      <c r="A9" s="38"/>
      <c r="B9" s="42" t="s">
        <v>43</v>
      </c>
      <c r="C9" s="15">
        <v>57823371.880000003</v>
      </c>
      <c r="D9" s="15">
        <v>-7213110.1299999999</v>
      </c>
      <c r="E9" s="15">
        <f t="shared" si="1"/>
        <v>50610261.75</v>
      </c>
      <c r="F9" s="15">
        <v>50207225.18</v>
      </c>
      <c r="G9" s="15">
        <v>45865905.18</v>
      </c>
      <c r="H9" s="15">
        <f t="shared" si="2"/>
        <v>403036.5700000003</v>
      </c>
    </row>
    <row r="10" spans="1:8" x14ac:dyDescent="0.2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x14ac:dyDescent="0.2">
      <c r="A11" s="38"/>
      <c r="B11" s="42" t="s">
        <v>23</v>
      </c>
      <c r="C11" s="15">
        <v>88569635.269999996</v>
      </c>
      <c r="D11" s="15">
        <v>3169236.18</v>
      </c>
      <c r="E11" s="15">
        <f t="shared" si="1"/>
        <v>91738871.450000003</v>
      </c>
      <c r="F11" s="15">
        <v>91302054.219999999</v>
      </c>
      <c r="G11" s="15">
        <v>86059209.420000002</v>
      </c>
      <c r="H11" s="15">
        <f t="shared" si="2"/>
        <v>436817.23000000417</v>
      </c>
    </row>
    <row r="12" spans="1:8" x14ac:dyDescent="0.2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x14ac:dyDescent="0.2">
      <c r="A13" s="38"/>
      <c r="B13" s="42" t="s">
        <v>44</v>
      </c>
      <c r="C13" s="15">
        <v>122753610.8</v>
      </c>
      <c r="D13" s="15">
        <v>10283850.140000001</v>
      </c>
      <c r="E13" s="15">
        <f t="shared" si="1"/>
        <v>133037460.94</v>
      </c>
      <c r="F13" s="15">
        <v>132733116.5</v>
      </c>
      <c r="G13" s="15">
        <v>130878260.56</v>
      </c>
      <c r="H13" s="15">
        <f t="shared" si="2"/>
        <v>304344.43999999762</v>
      </c>
    </row>
    <row r="14" spans="1:8" x14ac:dyDescent="0.2">
      <c r="A14" s="38"/>
      <c r="B14" s="42" t="s">
        <v>19</v>
      </c>
      <c r="C14" s="15">
        <v>64875302.210000001</v>
      </c>
      <c r="D14" s="15">
        <v>21891107.59</v>
      </c>
      <c r="E14" s="15">
        <f t="shared" si="1"/>
        <v>86766409.799999997</v>
      </c>
      <c r="F14" s="15">
        <v>86276317.760000005</v>
      </c>
      <c r="G14" s="15">
        <v>60332613.109999999</v>
      </c>
      <c r="H14" s="15">
        <f t="shared" si="2"/>
        <v>490092.03999999166</v>
      </c>
    </row>
    <row r="15" spans="1:8" x14ac:dyDescent="0.2">
      <c r="A15" s="40"/>
      <c r="B15" s="42"/>
      <c r="C15" s="15"/>
      <c r="D15" s="15"/>
      <c r="E15" s="15"/>
      <c r="F15" s="15"/>
      <c r="G15" s="15"/>
      <c r="H15" s="15"/>
    </row>
    <row r="16" spans="1:8" x14ac:dyDescent="0.2">
      <c r="A16" s="41" t="s">
        <v>20</v>
      </c>
      <c r="B16" s="43"/>
      <c r="C16" s="15">
        <f t="shared" ref="C16:H16" si="3">SUM(C17:C23)</f>
        <v>205840200.84999999</v>
      </c>
      <c r="D16" s="15">
        <f t="shared" si="3"/>
        <v>92379554.11999999</v>
      </c>
      <c r="E16" s="15">
        <f t="shared" si="3"/>
        <v>298219754.96999997</v>
      </c>
      <c r="F16" s="15">
        <f t="shared" si="3"/>
        <v>251940582.88000003</v>
      </c>
      <c r="G16" s="15">
        <f t="shared" si="3"/>
        <v>224426033.56999999</v>
      </c>
      <c r="H16" s="15">
        <f t="shared" si="3"/>
        <v>46279172.090000018</v>
      </c>
    </row>
    <row r="17" spans="1:8" x14ac:dyDescent="0.2">
      <c r="A17" s="38"/>
      <c r="B17" s="42" t="s">
        <v>45</v>
      </c>
      <c r="C17" s="15">
        <v>2357922.7599999998</v>
      </c>
      <c r="D17" s="15">
        <v>-511109.68</v>
      </c>
      <c r="E17" s="15">
        <f>C17+D17</f>
        <v>1846813.0799999998</v>
      </c>
      <c r="F17" s="15">
        <v>1773837.28</v>
      </c>
      <c r="G17" s="15">
        <v>1627644.46</v>
      </c>
      <c r="H17" s="15">
        <f t="shared" ref="H17:H23" si="4">E17-F17</f>
        <v>72975.799999999814</v>
      </c>
    </row>
    <row r="18" spans="1:8" x14ac:dyDescent="0.2">
      <c r="A18" s="38"/>
      <c r="B18" s="42" t="s">
        <v>28</v>
      </c>
      <c r="C18" s="15">
        <v>189583411.77000001</v>
      </c>
      <c r="D18" s="15">
        <v>93168595.519999996</v>
      </c>
      <c r="E18" s="15">
        <f t="shared" ref="E18:E23" si="5">C18+D18</f>
        <v>282752007.29000002</v>
      </c>
      <c r="F18" s="15">
        <v>236807677.37</v>
      </c>
      <c r="G18" s="15">
        <v>210486502.28</v>
      </c>
      <c r="H18" s="15">
        <f t="shared" si="4"/>
        <v>45944329.920000017</v>
      </c>
    </row>
    <row r="19" spans="1:8" x14ac:dyDescent="0.2">
      <c r="A19" s="38"/>
      <c r="B19" s="42" t="s">
        <v>21</v>
      </c>
      <c r="C19" s="15">
        <v>0</v>
      </c>
      <c r="D19" s="15">
        <v>0</v>
      </c>
      <c r="E19" s="15">
        <f t="shared" si="5"/>
        <v>0</v>
      </c>
      <c r="F19" s="15">
        <v>0</v>
      </c>
      <c r="G19" s="15">
        <v>0</v>
      </c>
      <c r="H19" s="15">
        <f t="shared" si="4"/>
        <v>0</v>
      </c>
    </row>
    <row r="20" spans="1:8" x14ac:dyDescent="0.2">
      <c r="A20" s="38"/>
      <c r="B20" s="42" t="s">
        <v>46</v>
      </c>
      <c r="C20" s="15">
        <v>5011383.82</v>
      </c>
      <c r="D20" s="15">
        <v>909134.51</v>
      </c>
      <c r="E20" s="15">
        <f t="shared" si="5"/>
        <v>5920518.3300000001</v>
      </c>
      <c r="F20" s="15">
        <v>5827933.6500000004</v>
      </c>
      <c r="G20" s="15">
        <v>5330857.13</v>
      </c>
      <c r="H20" s="15">
        <f t="shared" si="4"/>
        <v>92584.679999999702</v>
      </c>
    </row>
    <row r="21" spans="1:8" x14ac:dyDescent="0.2">
      <c r="A21" s="38"/>
      <c r="B21" s="42" t="s">
        <v>47</v>
      </c>
      <c r="C21" s="15">
        <v>6348654.8099999996</v>
      </c>
      <c r="D21" s="15">
        <v>-1188324</v>
      </c>
      <c r="E21" s="15">
        <f t="shared" si="5"/>
        <v>5160330.8099999996</v>
      </c>
      <c r="F21" s="15">
        <v>5119297.68</v>
      </c>
      <c r="G21" s="15">
        <v>4786264.45</v>
      </c>
      <c r="H21" s="15">
        <f t="shared" si="4"/>
        <v>41033.129999999888</v>
      </c>
    </row>
    <row r="22" spans="1:8" x14ac:dyDescent="0.2">
      <c r="A22" s="38"/>
      <c r="B22" s="42" t="s">
        <v>48</v>
      </c>
      <c r="C22" s="15">
        <v>0</v>
      </c>
      <c r="D22" s="15">
        <v>0</v>
      </c>
      <c r="E22" s="15">
        <f t="shared" si="5"/>
        <v>0</v>
      </c>
      <c r="F22" s="15">
        <v>0</v>
      </c>
      <c r="G22" s="15">
        <v>0</v>
      </c>
      <c r="H22" s="15">
        <f t="shared" si="4"/>
        <v>0</v>
      </c>
    </row>
    <row r="23" spans="1:8" x14ac:dyDescent="0.2">
      <c r="A23" s="38"/>
      <c r="B23" s="42" t="s">
        <v>4</v>
      </c>
      <c r="C23" s="15">
        <v>2538827.69</v>
      </c>
      <c r="D23" s="15">
        <v>1257.77</v>
      </c>
      <c r="E23" s="15">
        <f t="shared" si="5"/>
        <v>2540085.46</v>
      </c>
      <c r="F23" s="15">
        <v>2411836.9</v>
      </c>
      <c r="G23" s="15">
        <v>2194765.25</v>
      </c>
      <c r="H23" s="15">
        <f t="shared" si="4"/>
        <v>128248.56000000006</v>
      </c>
    </row>
    <row r="24" spans="1:8" x14ac:dyDescent="0.2">
      <c r="A24" s="40"/>
      <c r="B24" s="42"/>
      <c r="C24" s="15"/>
      <c r="D24" s="15"/>
      <c r="E24" s="15"/>
      <c r="F24" s="15"/>
      <c r="G24" s="15"/>
      <c r="H24" s="15"/>
    </row>
    <row r="25" spans="1:8" x14ac:dyDescent="0.2">
      <c r="A25" s="41" t="s">
        <v>49</v>
      </c>
      <c r="B25" s="43"/>
      <c r="C25" s="15">
        <f t="shared" ref="C25:H25" si="6">SUM(C26:C34)</f>
        <v>50010188.219999999</v>
      </c>
      <c r="D25" s="15">
        <f t="shared" si="6"/>
        <v>67367256.989999995</v>
      </c>
      <c r="E25" s="15">
        <f t="shared" si="6"/>
        <v>117377445.20999999</v>
      </c>
      <c r="F25" s="15">
        <f t="shared" si="6"/>
        <v>117257734.65000001</v>
      </c>
      <c r="G25" s="15">
        <f t="shared" si="6"/>
        <v>112798074.97</v>
      </c>
      <c r="H25" s="15">
        <f t="shared" si="6"/>
        <v>119710.55999998748</v>
      </c>
    </row>
    <row r="26" spans="1:8" x14ac:dyDescent="0.2">
      <c r="A26" s="38"/>
      <c r="B26" s="42" t="s">
        <v>29</v>
      </c>
      <c r="C26" s="15">
        <v>50010188.219999999</v>
      </c>
      <c r="D26" s="15">
        <v>67367256.989999995</v>
      </c>
      <c r="E26" s="15">
        <f>C26+D26</f>
        <v>117377445.20999999</v>
      </c>
      <c r="F26" s="15">
        <v>117257734.65000001</v>
      </c>
      <c r="G26" s="15">
        <v>112798074.97</v>
      </c>
      <c r="H26" s="15">
        <f t="shared" ref="H26:H34" si="7">E26-F26</f>
        <v>119710.55999998748</v>
      </c>
    </row>
    <row r="27" spans="1:8" x14ac:dyDescent="0.2">
      <c r="A27" s="38"/>
      <c r="B27" s="42" t="s">
        <v>24</v>
      </c>
      <c r="C27" s="15">
        <v>0</v>
      </c>
      <c r="D27" s="15">
        <v>0</v>
      </c>
      <c r="E27" s="15">
        <f t="shared" ref="E27:E34" si="8">C27+D27</f>
        <v>0</v>
      </c>
      <c r="F27" s="15">
        <v>0</v>
      </c>
      <c r="G27" s="15">
        <v>0</v>
      </c>
      <c r="H27" s="15">
        <f t="shared" si="7"/>
        <v>0</v>
      </c>
    </row>
    <row r="28" spans="1:8" x14ac:dyDescent="0.2">
      <c r="A28" s="38"/>
      <c r="B28" s="42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 x14ac:dyDescent="0.2">
      <c r="A29" s="38"/>
      <c r="B29" s="42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 x14ac:dyDescent="0.2">
      <c r="A30" s="38"/>
      <c r="B30" s="42" t="s">
        <v>22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 x14ac:dyDescent="0.2">
      <c r="A31" s="38"/>
      <c r="B31" s="42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 x14ac:dyDescent="0.2">
      <c r="A32" s="38"/>
      <c r="B32" s="42" t="s">
        <v>6</v>
      </c>
      <c r="C32" s="15">
        <v>0</v>
      </c>
      <c r="D32" s="15">
        <v>0</v>
      </c>
      <c r="E32" s="15">
        <f t="shared" si="8"/>
        <v>0</v>
      </c>
      <c r="F32" s="15">
        <v>0</v>
      </c>
      <c r="G32" s="15">
        <v>0</v>
      </c>
      <c r="H32" s="15">
        <f t="shared" si="7"/>
        <v>0</v>
      </c>
    </row>
    <row r="33" spans="1:8" x14ac:dyDescent="0.2">
      <c r="A33" s="38"/>
      <c r="B33" s="42" t="s">
        <v>51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8" x14ac:dyDescent="0.2">
      <c r="A34" s="38"/>
      <c r="B34" s="42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 x14ac:dyDescent="0.2">
      <c r="A35" s="40"/>
      <c r="B35" s="42"/>
      <c r="C35" s="15"/>
      <c r="D35" s="15"/>
      <c r="E35" s="15"/>
      <c r="F35" s="15"/>
      <c r="G35" s="15"/>
      <c r="H35" s="15"/>
    </row>
    <row r="36" spans="1:8" x14ac:dyDescent="0.2">
      <c r="A36" s="41" t="s">
        <v>32</v>
      </c>
      <c r="B36" s="43"/>
      <c r="C36" s="15">
        <f t="shared" ref="C36:H36" si="9">SUM(C37:C40)</f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</row>
    <row r="37" spans="1:8" x14ac:dyDescent="0.2">
      <c r="A37" s="38"/>
      <c r="B37" s="42" t="s">
        <v>52</v>
      </c>
      <c r="C37" s="15">
        <v>0</v>
      </c>
      <c r="D37" s="15">
        <v>0</v>
      </c>
      <c r="E37" s="15">
        <f>C37+D37</f>
        <v>0</v>
      </c>
      <c r="F37" s="15">
        <v>0</v>
      </c>
      <c r="G37" s="15">
        <v>0</v>
      </c>
      <c r="H37" s="15">
        <f t="shared" ref="H37:H40" si="10">E37-F37</f>
        <v>0</v>
      </c>
    </row>
    <row r="38" spans="1:8" ht="22.5" x14ac:dyDescent="0.2">
      <c r="A38" s="38"/>
      <c r="B38" s="42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 x14ac:dyDescent="0.2">
      <c r="A39" s="38"/>
      <c r="B39" s="42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 x14ac:dyDescent="0.2">
      <c r="A40" s="38"/>
      <c r="B40" s="42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 x14ac:dyDescent="0.2">
      <c r="A41" s="40"/>
      <c r="B41" s="42"/>
      <c r="C41" s="15"/>
      <c r="D41" s="15"/>
      <c r="E41" s="15"/>
      <c r="F41" s="15"/>
      <c r="G41" s="15"/>
      <c r="H41" s="15"/>
    </row>
    <row r="42" spans="1:8" x14ac:dyDescent="0.2">
      <c r="A42" s="46"/>
      <c r="B42" s="47" t="s">
        <v>53</v>
      </c>
      <c r="C42" s="23">
        <f t="shared" ref="C42:H42" si="12">SUM(C36+C25+C16+C6)</f>
        <v>594106494.11999989</v>
      </c>
      <c r="D42" s="23">
        <f t="shared" si="12"/>
        <v>186544322.31999999</v>
      </c>
      <c r="E42" s="23">
        <f t="shared" si="12"/>
        <v>780650816.44000006</v>
      </c>
      <c r="F42" s="23">
        <f t="shared" si="12"/>
        <v>732514119.66000009</v>
      </c>
      <c r="G42" s="23">
        <f t="shared" si="12"/>
        <v>662937556</v>
      </c>
      <c r="H42" s="23">
        <f t="shared" si="12"/>
        <v>48136696.780000001</v>
      </c>
    </row>
    <row r="43" spans="1:8" x14ac:dyDescent="0.2">
      <c r="A43" s="37"/>
      <c r="B43" s="37"/>
      <c r="C43" s="37"/>
      <c r="D43" s="37"/>
      <c r="E43" s="37"/>
      <c r="F43" s="37"/>
      <c r="G43" s="37"/>
      <c r="H43" s="37"/>
    </row>
    <row r="44" spans="1:8" x14ac:dyDescent="0.2">
      <c r="A44" s="37"/>
      <c r="B44" s="37"/>
      <c r="C44" s="37"/>
      <c r="D44" s="37"/>
      <c r="E44" s="37"/>
      <c r="F44" s="37"/>
      <c r="G44" s="37"/>
      <c r="H44" s="37"/>
    </row>
    <row r="45" spans="1:8" x14ac:dyDescent="0.2">
      <c r="A45" s="37"/>
      <c r="B45" s="37"/>
      <c r="C45" s="37"/>
      <c r="D45" s="37"/>
      <c r="E45" s="37"/>
      <c r="F45" s="37"/>
      <c r="G45" s="37"/>
      <c r="H45" s="37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2018-03-08T21:21:25Z</cp:lastPrinted>
  <dcterms:created xsi:type="dcterms:W3CDTF">2014-02-10T03:37:14Z</dcterms:created>
  <dcterms:modified xsi:type="dcterms:W3CDTF">2021-01-29T19:41:22Z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